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2" activeTab="3"/>
  </bookViews>
  <sheets>
    <sheet name="TU FIR" sheetId="1" state="hidden" r:id="rId1"/>
    <sheet name="TU National 10-12 ans" sheetId="2" state="hidden" r:id="rId2"/>
    <sheet name="TU National 11-12 ans" sheetId="3" r:id="rId3"/>
    <sheet name="TU National 13-14 ans" sheetId="4" r:id="rId4"/>
    <sheet name="TU National 15-17 ans" sheetId="5" r:id="rId5"/>
    <sheet name="TU Elite 11-12  13-14 ans" sheetId="6" state="hidden" r:id="rId6"/>
    <sheet name="TU National 18 ans et + F" sheetId="7" r:id="rId7"/>
    <sheet name="TU National 18 ans et + M" sheetId="8" r:id="rId8"/>
    <sheet name="TU Elite 13-14 ans" sheetId="9" r:id="rId9"/>
    <sheet name="TU  Elite 15-17 18 et +" sheetId="10" r:id="rId10"/>
  </sheets>
  <definedNames>
    <definedName name="_xlfn.BAHTTEXT" hidden="1">#NAME?</definedName>
    <definedName name="figure" localSheetId="9">'TU  Elite 15-17 18 et +'!$Z$26:$Z$67</definedName>
    <definedName name="figure" localSheetId="5">'TU Elite 11-12  13-14 ans'!$AD$26:$AD$60</definedName>
    <definedName name="figure" localSheetId="8">'TU Elite 13-14 ans'!$AD$26:$AD$56</definedName>
    <definedName name="figure" localSheetId="0">'TU FIR'!$S$18:$S$33</definedName>
    <definedName name="figure" localSheetId="1">'TU National 10-12 ans'!$AC$26:$AC$60</definedName>
    <definedName name="figure" localSheetId="2">'TU National 11-12 ans'!$AD$26:$AD$56</definedName>
    <definedName name="figure" localSheetId="3">'TU National 13-14 ans'!$AD$26:$AD$56</definedName>
    <definedName name="figure" localSheetId="4">'TU National 15-17 ans'!$AD$26:$AD$56</definedName>
    <definedName name="figure" localSheetId="6">'TU National 18 ans et + F'!$Z$26:$Z$60</definedName>
    <definedName name="figure" localSheetId="7">'TU National 18 ans et + M'!$Z$26:$Z$60</definedName>
    <definedName name="jeune" localSheetId="8">IF('TU Elite 13-14 ans'!$C$3="AVENIR",1,0)</definedName>
    <definedName name="jeune" localSheetId="0">IF('TU FIR'!$C$3="9-12 ans",1,0)</definedName>
    <definedName name="jeune" localSheetId="2">IF('TU National 11-12 ans'!$C$3="AVENIR",1,0)</definedName>
    <definedName name="jeune" localSheetId="3">IF('TU National 13-14 ans'!$C$3="AVENIR",1,0)</definedName>
    <definedName name="jeune" localSheetId="4">IF('TU National 15-17 ans'!$C$3="AVENIR",1,0)</definedName>
    <definedName name="jeune">IF('TU Elite 11-12  13-14 ans'!$C$3="AVENIR",1,0)</definedName>
    <definedName name="matrice_diff" localSheetId="9">'TU  Elite 15-17 18 et +'!$Z$26:$AF$67</definedName>
    <definedName name="matrice_diff" localSheetId="5">'TU Elite 11-12  13-14 ans'!$AD$26:$AI$60</definedName>
    <definedName name="matrice_diff" localSheetId="8">'TU Elite 13-14 ans'!$AD$26:$AI$58</definedName>
    <definedName name="matrice_diff" localSheetId="0">'TU FIR'!$S$18:$X$33</definedName>
    <definedName name="matrice_diff" localSheetId="1">'TU National 10-12 ans'!$AC$26:$AH$60</definedName>
    <definedName name="matrice_diff" localSheetId="2">'TU National 11-12 ans'!$AD$26:$AI$58</definedName>
    <definedName name="matrice_diff" localSheetId="3">'TU National 13-14 ans'!$AD$26:$AI$58</definedName>
    <definedName name="matrice_diff" localSheetId="4">'TU National 15-17 ans'!$AD$26:$AI$58</definedName>
    <definedName name="matrice_diff" localSheetId="6">'TU National 18 ans et + F'!$Z$26:$AD$60</definedName>
    <definedName name="matrice_diff" localSheetId="7">'TU National 18 ans et + M'!$Z$26:$AD$60</definedName>
    <definedName name="naturel" localSheetId="0">"sans pos"</definedName>
    <definedName name="naturel">"autre position"</definedName>
    <definedName name="numerique" localSheetId="9">'TU  Elite 15-17 18 et +'!$Z$26:$AE$67</definedName>
    <definedName name="numerique" localSheetId="5">'TU Elite 11-12  13-14 ans'!$AD$26:$AJ$60</definedName>
    <definedName name="numerique" localSheetId="8">'TU Elite 13-14 ans'!$AD$26:$AJ$58</definedName>
    <definedName name="numerique" localSheetId="0">'TU FIR'!$S$18:$Y$33</definedName>
    <definedName name="numerique" localSheetId="1">'TU National 10-12 ans'!$AC$26:$AI$60</definedName>
    <definedName name="numerique" localSheetId="2">'TU National 11-12 ans'!$AD$26:$AJ$58</definedName>
    <definedName name="numerique" localSheetId="3">'TU National 13-14 ans'!$AD$26:$AJ$58</definedName>
    <definedName name="numerique" localSheetId="4">'TU National 15-17 ans'!$AD$26:$AJ$58</definedName>
    <definedName name="numerique" localSheetId="6">'TU National 18 ans et + F'!$Z$26:$AE$60</definedName>
    <definedName name="numerique" localSheetId="7">'TU National 18 ans et + M'!$Z$26:$AE$60</definedName>
    <definedName name="pos?">"position ?"</definedName>
    <definedName name="position" localSheetId="9">'TU  Elite 15-17 18 et +'!$AG$25:$AG$28</definedName>
    <definedName name="position" localSheetId="5">'TU Elite 11-12  13-14 ans'!$AL$25:$AL$28</definedName>
    <definedName name="position" localSheetId="8">'TU Elite 13-14 ans'!$AL$25:$AL$28</definedName>
    <definedName name="position" localSheetId="0">'TU FIR'!$AA$17:$AA$20</definedName>
    <definedName name="position" localSheetId="1">'TU National 10-12 ans'!$AK$25:$AK$28</definedName>
    <definedName name="position" localSheetId="2">'TU National 11-12 ans'!$AL$25:$AL$28</definedName>
    <definedName name="position" localSheetId="3">'TU National 13-14 ans'!$AL$25:$AL$28</definedName>
    <definedName name="position" localSheetId="4">'TU National 15-17 ans'!$AL$25:$AL$28</definedName>
    <definedName name="position" localSheetId="6">'TU National 18 ans et + F'!$AG$25:$AG$28</definedName>
    <definedName name="position" localSheetId="7">'TU National 18 ans et + M'!$AG$25:$AG$28</definedName>
    <definedName name="_xlnm.Print_Area" localSheetId="9">'TU  Elite 15-17 18 et +'!$A$1:$X$21</definedName>
    <definedName name="_xlnm.Print_Area" localSheetId="5">'TU Elite 11-12  13-14 ans'!$A$1:$AB$21</definedName>
    <definedName name="_xlnm.Print_Area" localSheetId="8">'TU Elite 13-14 ans'!$A$1:$V$21</definedName>
    <definedName name="_xlnm.Print_Area" localSheetId="0">'TU FIR'!$A$1:$Q$15</definedName>
    <definedName name="_xlnm.Print_Area" localSheetId="1">'TU National 10-12 ans'!$A$1:$AA$21</definedName>
    <definedName name="_xlnm.Print_Area" localSheetId="2">'TU National 11-12 ans'!$A$1:$V$22</definedName>
    <definedName name="_xlnm.Print_Area" localSheetId="3">'TU National 13-14 ans'!$A$1:$V$21</definedName>
    <definedName name="_xlnm.Print_Area" localSheetId="4">'TU National 15-17 ans'!$A$1:$V$21</definedName>
    <definedName name="_xlnm.Print_Area" localSheetId="6">'TU National 18 ans et + F'!$A$1:$X$21</definedName>
    <definedName name="_xlnm.Print_Area" localSheetId="7">'TU National 18 ans et + M'!$A$1:$X$21</definedName>
  </definedNames>
  <calcPr fullCalcOnLoad="1"/>
</workbook>
</file>

<file path=xl/sharedStrings.xml><?xml version="1.0" encoding="utf-8"?>
<sst xmlns="http://schemas.openxmlformats.org/spreadsheetml/2006/main" count="1934" uniqueCount="161">
  <si>
    <t xml:space="preserve">CARTE DE COMPETITION </t>
  </si>
  <si>
    <t xml:space="preserve">T U M B L I N G </t>
  </si>
  <si>
    <t>NATIONAL</t>
  </si>
  <si>
    <t>Catégorie :</t>
  </si>
  <si>
    <t>Sexe :</t>
  </si>
  <si>
    <t>F</t>
  </si>
  <si>
    <t>NOM :</t>
  </si>
  <si>
    <t>CLUB :</t>
  </si>
  <si>
    <t>PRENOM :</t>
  </si>
  <si>
    <t>Finale 1</t>
  </si>
  <si>
    <t>Finale 2</t>
  </si>
  <si>
    <t>TOUCHES</t>
  </si>
  <si>
    <t>position</t>
  </si>
  <si>
    <t>Contrôle</t>
  </si>
  <si>
    <t>Double arrière demi vrille</t>
  </si>
  <si>
    <t xml:space="preserve"> -</t>
  </si>
  <si>
    <t>&lt;</t>
  </si>
  <si>
    <t>TOTAL</t>
  </si>
  <si>
    <t>Imprimer sur papier jaune pastel</t>
  </si>
  <si>
    <t>O</t>
  </si>
  <si>
    <t>/</t>
  </si>
  <si>
    <t>Roue</t>
  </si>
  <si>
    <t>Rondade</t>
  </si>
  <si>
    <t>(</t>
  </si>
  <si>
    <t>Flip Flac</t>
  </si>
  <si>
    <t>f</t>
  </si>
  <si>
    <t>saut de main 1 pied</t>
  </si>
  <si>
    <t>saut de main 2 pieds</t>
  </si>
  <si>
    <t>Flip avant</t>
  </si>
  <si>
    <t>Tempo</t>
  </si>
  <si>
    <t>^</t>
  </si>
  <si>
    <t xml:space="preserve"> - - - - SALTO SIMPLE - - - -</t>
  </si>
  <si>
    <t>erreur</t>
  </si>
  <si>
    <t>Salto arrière</t>
  </si>
  <si>
    <t>-</t>
  </si>
  <si>
    <t>Salto AV</t>
  </si>
  <si>
    <t>.-</t>
  </si>
  <si>
    <t>Barani</t>
  </si>
  <si>
    <t>vrille arrière</t>
  </si>
  <si>
    <t>2</t>
  </si>
  <si>
    <t>3</t>
  </si>
  <si>
    <t>4</t>
  </si>
  <si>
    <t xml:space="preserve"> - - - - DOUBLE SALTOS  - - - -</t>
  </si>
  <si>
    <t>Double arrière</t>
  </si>
  <si>
    <t>Full in full out</t>
  </si>
  <si>
    <t xml:space="preserve"> - - - - TRIPLE SALTOS  - - - -</t>
  </si>
  <si>
    <t>DIFF1 + DIFF2</t>
  </si>
  <si>
    <t>LIBRE 1</t>
  </si>
  <si>
    <t>LIBRE 2</t>
  </si>
  <si>
    <t>FINALE</t>
  </si>
  <si>
    <t>F.I.R Decouverte</t>
  </si>
  <si>
    <t>Exercice 1</t>
  </si>
  <si>
    <t>Exercice 2</t>
  </si>
  <si>
    <t>Salto tempo ½ vrille</t>
  </si>
  <si>
    <t>1</t>
  </si>
  <si>
    <t>Vrille avant</t>
  </si>
  <si>
    <t>. 2</t>
  </si>
  <si>
    <t>Vrille et demi avant</t>
  </si>
  <si>
    <t>. 3</t>
  </si>
  <si>
    <t>Double vrille avant</t>
  </si>
  <si>
    <t>. 4</t>
  </si>
  <si>
    <t>Double vrille ½ avant</t>
  </si>
  <si>
    <t>. 5</t>
  </si>
  <si>
    <t>vrille et demi arrière</t>
  </si>
  <si>
    <t>Double vrille arrière</t>
  </si>
  <si>
    <t>Double vrille ½ arrière</t>
  </si>
  <si>
    <t>5</t>
  </si>
  <si>
    <t>Triple vrille arrière</t>
  </si>
  <si>
    <t>6</t>
  </si>
  <si>
    <t>Triple vrille ½ arrière</t>
  </si>
  <si>
    <t>7</t>
  </si>
  <si>
    <t>Quadruple vrille arrière</t>
  </si>
  <si>
    <t>8</t>
  </si>
  <si>
    <t>Quadruple vrille ½ arrière</t>
  </si>
  <si>
    <t>9</t>
  </si>
  <si>
    <t>- -</t>
  </si>
  <si>
    <t>- 1</t>
  </si>
  <si>
    <t xml:space="preserve">Double salto avant </t>
  </si>
  <si>
    <t>.  - -</t>
  </si>
  <si>
    <t xml:space="preserve">½ vrille double avant </t>
  </si>
  <si>
    <t>1 -</t>
  </si>
  <si>
    <t xml:space="preserve">Full in back out </t>
  </si>
  <si>
    <t>2 -</t>
  </si>
  <si>
    <t xml:space="preserve">Back in full out </t>
  </si>
  <si>
    <t>Double full in back out</t>
  </si>
  <si>
    <t>4 -</t>
  </si>
  <si>
    <t>Back in double full out</t>
  </si>
  <si>
    <t>Full in full out an half lay</t>
  </si>
  <si>
    <t>Miller (24)</t>
  </si>
  <si>
    <t>Miller (42)</t>
  </si>
  <si>
    <t>Miller (33)</t>
  </si>
  <si>
    <t>Double full in double full out tendu</t>
  </si>
  <si>
    <t xml:space="preserve">- - - </t>
  </si>
  <si>
    <t xml:space="preserve">1 - - </t>
  </si>
  <si>
    <t xml:space="preserve">2 - - </t>
  </si>
  <si>
    <t>Full full full</t>
  </si>
  <si>
    <t xml:space="preserve"> - - - - QUADRUPLE SALTOS  - - - -</t>
  </si>
  <si>
    <t>- - - -</t>
  </si>
  <si>
    <t>Triple salto arrière</t>
  </si>
  <si>
    <t>½ triple avant</t>
  </si>
  <si>
    <t>Full Back Back</t>
  </si>
  <si>
    <t>Quadruple salto arrière</t>
  </si>
  <si>
    <t>2 2</t>
  </si>
  <si>
    <t>- 4</t>
  </si>
  <si>
    <t>2 3</t>
  </si>
  <si>
    <t>2 4</t>
  </si>
  <si>
    <t>4 2</t>
  </si>
  <si>
    <t>3 3</t>
  </si>
  <si>
    <t>4 4</t>
  </si>
  <si>
    <t>2 2 2</t>
  </si>
  <si>
    <t>. 1</t>
  </si>
  <si>
    <t>- 2</t>
  </si>
  <si>
    <t>#</t>
  </si>
  <si>
    <t>position ?</t>
  </si>
  <si>
    <t>autre position</t>
  </si>
  <si>
    <t>R</t>
  </si>
  <si>
    <t>S</t>
  </si>
  <si>
    <t>.f</t>
  </si>
  <si>
    <t>Saut extension</t>
  </si>
  <si>
    <t>st</t>
  </si>
  <si>
    <t>FIG</t>
  </si>
  <si>
    <t>Demi vrille</t>
  </si>
  <si>
    <t>2.2</t>
  </si>
  <si>
    <t>DIFF
FFG</t>
  </si>
  <si>
    <t>DIFF
FIG</t>
  </si>
  <si>
    <t xml:space="preserve">1 </t>
  </si>
  <si>
    <t>Demi-vrille</t>
  </si>
  <si>
    <t>Double arrière O</t>
  </si>
  <si>
    <t>Double arrière &lt;</t>
  </si>
  <si>
    <t>Double arrière /</t>
  </si>
  <si>
    <t>Double arrière O demi vrille</t>
  </si>
  <si>
    <t>Double arrière &lt; demi vrille</t>
  </si>
  <si>
    <t>Double arrière / demi vrille</t>
  </si>
  <si>
    <t>Double salto avant O</t>
  </si>
  <si>
    <t>Double salto avant &lt;</t>
  </si>
  <si>
    <t>Full in back out O</t>
  </si>
  <si>
    <t>Full in back out &lt;</t>
  </si>
  <si>
    <t>Full in back out /</t>
  </si>
  <si>
    <t>Back in full out O</t>
  </si>
  <si>
    <t>Barani O</t>
  </si>
  <si>
    <t>Barani &lt;</t>
  </si>
  <si>
    <t>Barani /</t>
  </si>
  <si>
    <t>FINALE 1</t>
  </si>
  <si>
    <t>Finale</t>
  </si>
  <si>
    <t xml:space="preserve">FINALE 2 </t>
  </si>
  <si>
    <t>18 ans et +</t>
  </si>
  <si>
    <t xml:space="preserve">10-12 ans </t>
  </si>
  <si>
    <t>ELITE</t>
  </si>
  <si>
    <r>
      <t>Full in 1</t>
    </r>
    <r>
      <rPr>
        <vertAlign val="superscript"/>
        <sz val="7.5"/>
        <rFont val="MS Sans Serif"/>
        <family val="2"/>
      </rPr>
      <t>1/2</t>
    </r>
    <r>
      <rPr>
        <sz val="10"/>
        <rFont val="MS Sans Serif"/>
        <family val="2"/>
      </rPr>
      <t xml:space="preserve"> twist out</t>
    </r>
  </si>
  <si>
    <t>x</t>
  </si>
  <si>
    <t>M</t>
  </si>
  <si>
    <t>LIBRE</t>
  </si>
  <si>
    <t>IMPOSE A</t>
  </si>
  <si>
    <t>IMPOSE B</t>
  </si>
  <si>
    <t>Contrôle
Stab</t>
  </si>
  <si>
    <t>VITESSE</t>
  </si>
  <si>
    <t>Contrôle
DIFF</t>
  </si>
  <si>
    <t>Valeur</t>
  </si>
  <si>
    <t>Valeur
Stab</t>
  </si>
  <si>
    <t>ACROBATIE</t>
  </si>
  <si>
    <t>Rayer l'imposé non présenté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</si>
</sst>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\ _€_-;\-* #,##0.0\ _€_-;_-* &quot;-&quot;??\ _€_-;_-@_-"/>
    <numFmt numFmtId="167" formatCode="0.000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75">
    <font>
      <sz val="10"/>
      <name val="Arial"/>
      <family val="0"/>
    </font>
    <font>
      <b/>
      <sz val="16"/>
      <name val="Arial"/>
      <family val="2"/>
    </font>
    <font>
      <sz val="16"/>
      <name val="Arial Black"/>
      <family val="2"/>
    </font>
    <font>
      <sz val="16"/>
      <color indexed="56"/>
      <name val="Arial Black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i/>
      <sz val="10"/>
      <name val="Arial"/>
      <family val="2"/>
    </font>
    <font>
      <i/>
      <sz val="10"/>
      <color indexed="63"/>
      <name val="Arial"/>
      <family val="2"/>
    </font>
    <font>
      <sz val="10"/>
      <name val="Helv"/>
      <family val="0"/>
    </font>
    <font>
      <b/>
      <sz val="10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6"/>
      <color indexed="12"/>
      <name val="Arial"/>
      <family val="2"/>
    </font>
    <font>
      <vertAlign val="superscript"/>
      <sz val="7.5"/>
      <name val="MS Sans Serif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0"/>
      <color indexed="10"/>
      <name val="MS Sans Serif"/>
      <family val="2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  <font>
      <sz val="10"/>
      <color rgb="FFFF0000"/>
      <name val="MS Sans Serif"/>
      <family val="2"/>
    </font>
    <font>
      <sz val="8"/>
      <color theme="1" tint="0.34999001026153564"/>
      <name val="Arial"/>
      <family val="2"/>
    </font>
    <font>
      <b/>
      <sz val="14"/>
      <color theme="1" tint="0.34999001026153564"/>
      <name val="Arial"/>
      <family val="2"/>
    </font>
    <font>
      <sz val="14"/>
      <color theme="1" tint="0.34999001026153564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 tint="-0.14999000728130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ashed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1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Alignment="1" applyProtection="1">
      <alignment horizontal="right"/>
      <protection hidden="1"/>
    </xf>
    <xf numFmtId="0" fontId="5" fillId="33" borderId="10" xfId="0" applyFont="1" applyFill="1" applyBorder="1" applyAlignment="1" applyProtection="1">
      <alignment horizontal="center"/>
      <protection hidden="1" locked="0"/>
    </xf>
    <xf numFmtId="0" fontId="6" fillId="33" borderId="0" xfId="0" applyFont="1" applyFill="1" applyAlignment="1" applyProtection="1">
      <alignment horizontal="right"/>
      <protection hidden="1"/>
    </xf>
    <xf numFmtId="49" fontId="0" fillId="33" borderId="0" xfId="0" applyNumberForma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0" fontId="9" fillId="33" borderId="0" xfId="0" applyFont="1" applyFill="1" applyAlignment="1" applyProtection="1">
      <alignment horizontal="center" vertical="center" textRotation="180" shrinkToFit="1"/>
      <protection hidden="1"/>
    </xf>
    <xf numFmtId="0" fontId="0" fillId="0" borderId="0" xfId="0" applyFill="1" applyAlignment="1" applyProtection="1">
      <alignment horizontal="center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10" fillId="33" borderId="11" xfId="0" applyFont="1" applyFill="1" applyBorder="1" applyAlignment="1" applyProtection="1">
      <alignment horizontal="left" vertical="center" wrapText="1"/>
      <protection hidden="1" locked="0"/>
    </xf>
    <xf numFmtId="0" fontId="10" fillId="33" borderId="11" xfId="0" applyFont="1" applyFill="1" applyBorder="1" applyAlignment="1" applyProtection="1">
      <alignment horizontal="center" vertical="center"/>
      <protection hidden="1" locked="0"/>
    </xf>
    <xf numFmtId="164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 locked="0"/>
    </xf>
    <xf numFmtId="0" fontId="13" fillId="33" borderId="0" xfId="0" applyFont="1" applyFill="1" applyAlignment="1" applyProtection="1">
      <alignment/>
      <protection hidden="1"/>
    </xf>
    <xf numFmtId="0" fontId="7" fillId="33" borderId="12" xfId="0" applyFont="1" applyFill="1" applyBorder="1" applyAlignment="1" applyProtection="1">
      <alignment horizontal="right" vertical="center" indent="2"/>
      <protection hidden="1"/>
    </xf>
    <xf numFmtId="164" fontId="7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0" fontId="13" fillId="33" borderId="0" xfId="0" applyFont="1" applyFill="1" applyAlignment="1" applyProtection="1">
      <alignment horizontal="right" vertical="center"/>
      <protection hidden="1"/>
    </xf>
    <xf numFmtId="0" fontId="13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right" vertical="center" indent="2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13" fillId="33" borderId="0" xfId="0" applyFont="1" applyFill="1" applyAlignment="1" applyProtection="1">
      <alignment horizontal="center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Border="1" applyAlignment="1" applyProtection="1">
      <alignment horizontal="center"/>
      <protection hidden="1"/>
    </xf>
    <xf numFmtId="164" fontId="7" fillId="34" borderId="13" xfId="0" applyNumberFormat="1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left"/>
      <protection hidden="1"/>
    </xf>
    <xf numFmtId="0" fontId="13" fillId="33" borderId="0" xfId="0" applyFont="1" applyFill="1" applyAlignment="1" applyProtection="1">
      <alignment horizontal="left"/>
      <protection hidden="1"/>
    </xf>
    <xf numFmtId="49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Alignment="1" applyProtection="1">
      <alignment horizontal="left"/>
      <protection hidden="1"/>
    </xf>
    <xf numFmtId="49" fontId="0" fillId="0" borderId="0" xfId="0" applyNumberFormat="1" applyFont="1" applyFill="1" applyAlignment="1" applyProtection="1">
      <alignment horizontal="left"/>
      <protection hidden="1"/>
    </xf>
    <xf numFmtId="0" fontId="19" fillId="34" borderId="11" xfId="51" applyFont="1" applyFill="1" applyBorder="1" applyProtection="1">
      <alignment/>
      <protection hidden="1"/>
    </xf>
    <xf numFmtId="0" fontId="15" fillId="34" borderId="11" xfId="51" applyFont="1" applyFill="1" applyBorder="1" applyAlignment="1" applyProtection="1">
      <alignment horizontal="center"/>
      <protection hidden="1"/>
    </xf>
    <xf numFmtId="0" fontId="19" fillId="34" borderId="11" xfId="51" applyFont="1" applyFill="1" applyBorder="1" applyAlignment="1" applyProtection="1">
      <alignment horizontal="center"/>
      <protection hidden="1"/>
    </xf>
    <xf numFmtId="49" fontId="19" fillId="34" borderId="11" xfId="51" applyNumberFormat="1" applyFont="1" applyFill="1" applyBorder="1" applyAlignment="1" applyProtection="1">
      <alignment horizontal="center"/>
      <protection hidden="1"/>
    </xf>
    <xf numFmtId="0" fontId="16" fillId="0" borderId="11" xfId="51" applyFont="1" applyBorder="1" applyProtection="1">
      <alignment/>
      <protection hidden="1"/>
    </xf>
    <xf numFmtId="0" fontId="19" fillId="0" borderId="11" xfId="51" applyFont="1" applyBorder="1" applyAlignment="1" applyProtection="1">
      <alignment horizontal="center"/>
      <protection hidden="1"/>
    </xf>
    <xf numFmtId="49" fontId="15" fillId="0" borderId="11" xfId="51" applyNumberFormat="1" applyFont="1" applyBorder="1" applyAlignment="1" applyProtection="1">
      <alignment horizontal="center"/>
      <protection hidden="1"/>
    </xf>
    <xf numFmtId="0" fontId="19" fillId="34" borderId="11" xfId="51" applyFont="1" applyFill="1" applyBorder="1" applyProtection="1">
      <alignment/>
      <protection hidden="1"/>
    </xf>
    <xf numFmtId="0" fontId="15" fillId="34" borderId="11" xfId="51" applyFont="1" applyFill="1" applyBorder="1" applyAlignment="1" applyProtection="1">
      <alignment horizontal="center"/>
      <protection hidden="1"/>
    </xf>
    <xf numFmtId="49" fontId="19" fillId="34" borderId="11" xfId="51" applyNumberFormat="1" applyFont="1" applyFill="1" applyBorder="1" applyAlignment="1" applyProtection="1" quotePrefix="1">
      <alignment horizontal="center"/>
      <protection hidden="1"/>
    </xf>
    <xf numFmtId="0" fontId="19" fillId="34" borderId="11" xfId="51" applyFont="1" applyFill="1" applyBorder="1" applyAlignment="1" applyProtection="1">
      <alignment horizontal="center"/>
      <protection hidden="1"/>
    </xf>
    <xf numFmtId="49" fontId="19" fillId="34" borderId="11" xfId="51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33" borderId="0" xfId="0" applyFont="1" applyFill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9" fillId="33" borderId="0" xfId="0" applyFont="1" applyFill="1" applyAlignment="1" applyProtection="1">
      <alignment horizontal="center" vertical="center" wrapText="1" shrinkToFit="1"/>
      <protection hidden="1"/>
    </xf>
    <xf numFmtId="2" fontId="7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hidden="1"/>
    </xf>
    <xf numFmtId="0" fontId="66" fillId="34" borderId="11" xfId="51" applyFont="1" applyFill="1" applyBorder="1" applyAlignment="1" applyProtection="1">
      <alignment horizontal="center"/>
      <protection hidden="1"/>
    </xf>
    <xf numFmtId="0" fontId="66" fillId="34" borderId="11" xfId="51" applyFont="1" applyFill="1" applyBorder="1" applyAlignment="1" applyProtection="1">
      <alignment horizontal="center"/>
      <protection hidden="1"/>
    </xf>
    <xf numFmtId="0" fontId="67" fillId="34" borderId="11" xfId="51" applyFont="1" applyFill="1" applyBorder="1" applyAlignment="1" applyProtection="1">
      <alignment horizontal="center"/>
      <protection hidden="1"/>
    </xf>
    <xf numFmtId="164" fontId="68" fillId="35" borderId="11" xfId="0" applyNumberFormat="1" applyFont="1" applyFill="1" applyBorder="1" applyAlignment="1" applyProtection="1">
      <alignment horizontal="center" vertical="center"/>
      <protection hidden="1"/>
    </xf>
    <xf numFmtId="164" fontId="69" fillId="35" borderId="13" xfId="0" applyNumberFormat="1" applyFont="1" applyFill="1" applyBorder="1" applyAlignment="1" applyProtection="1">
      <alignment horizontal="center" vertical="center"/>
      <protection hidden="1"/>
    </xf>
    <xf numFmtId="164" fontId="70" fillId="35" borderId="13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left"/>
      <protection hidden="1" locked="0"/>
    </xf>
    <xf numFmtId="0" fontId="15" fillId="34" borderId="14" xfId="5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71" fillId="33" borderId="0" xfId="0" applyFont="1" applyFill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3" fillId="33" borderId="0" xfId="0" applyFont="1" applyFill="1" applyAlignment="1" applyProtection="1">
      <alignment horizontal="right" vertical="center"/>
      <protection hidden="1"/>
    </xf>
    <xf numFmtId="0" fontId="71" fillId="0" borderId="0" xfId="0" applyFont="1" applyFill="1" applyAlignment="1" applyProtection="1">
      <alignment/>
      <protection hidden="1"/>
    </xf>
    <xf numFmtId="0" fontId="71" fillId="0" borderId="0" xfId="0" applyFont="1" applyAlignment="1">
      <alignment/>
    </xf>
    <xf numFmtId="0" fontId="71" fillId="33" borderId="0" xfId="0" applyFont="1" applyFill="1" applyAlignment="1" applyProtection="1">
      <alignment/>
      <protection hidden="1"/>
    </xf>
    <xf numFmtId="0" fontId="71" fillId="33" borderId="0" xfId="0" applyFont="1" applyFill="1" applyAlignment="1" applyProtection="1">
      <alignment horizontal="center"/>
      <protection hidden="1"/>
    </xf>
    <xf numFmtId="0" fontId="71" fillId="0" borderId="0" xfId="0" applyFont="1" applyFill="1" applyAlignment="1" applyProtection="1">
      <alignment horizontal="center"/>
      <protection hidden="1"/>
    </xf>
    <xf numFmtId="0" fontId="73" fillId="0" borderId="0" xfId="0" applyFont="1" applyFill="1" applyAlignment="1" applyProtection="1">
      <alignment horizontal="center"/>
      <protection hidden="1"/>
    </xf>
    <xf numFmtId="0" fontId="71" fillId="0" borderId="0" xfId="0" applyFont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 locked="0"/>
    </xf>
    <xf numFmtId="0" fontId="9" fillId="33" borderId="0" xfId="0" applyFont="1" applyFill="1" applyAlignment="1" applyProtection="1">
      <alignment horizontal="center" vertical="center" textRotation="180" wrapText="1" shrinkToFit="1"/>
      <protection hidden="1"/>
    </xf>
    <xf numFmtId="0" fontId="74" fillId="35" borderId="12" xfId="0" applyFont="1" applyFill="1" applyBorder="1" applyAlignment="1" applyProtection="1">
      <alignment/>
      <protection hidden="1"/>
    </xf>
    <xf numFmtId="0" fontId="74" fillId="35" borderId="15" xfId="0" applyFont="1" applyFill="1" applyBorder="1" applyAlignment="1" applyProtection="1">
      <alignment/>
      <protection hidden="1"/>
    </xf>
    <xf numFmtId="0" fontId="74" fillId="35" borderId="0" xfId="0" applyFont="1" applyFill="1" applyBorder="1" applyAlignment="1" applyProtection="1">
      <alignment/>
      <protection hidden="1"/>
    </xf>
    <xf numFmtId="0" fontId="74" fillId="35" borderId="16" xfId="0" applyFont="1" applyFill="1" applyBorder="1" applyAlignment="1" applyProtection="1">
      <alignment/>
      <protection hidden="1"/>
    </xf>
    <xf numFmtId="0" fontId="74" fillId="35" borderId="17" xfId="0" applyFont="1" applyFill="1" applyBorder="1" applyAlignment="1" applyProtection="1">
      <alignment/>
      <protection hidden="1"/>
    </xf>
    <xf numFmtId="0" fontId="74" fillId="35" borderId="18" xfId="0" applyFont="1" applyFill="1" applyBorder="1" applyAlignment="1" applyProtection="1">
      <alignment/>
      <protection hidden="1"/>
    </xf>
    <xf numFmtId="0" fontId="22" fillId="33" borderId="0" xfId="0" applyFont="1" applyFill="1" applyAlignment="1" applyProtection="1">
      <alignment/>
      <protection hidden="1"/>
    </xf>
    <xf numFmtId="164" fontId="68" fillId="36" borderId="0" xfId="0" applyNumberFormat="1" applyFont="1" applyFill="1" applyBorder="1" applyAlignment="1" applyProtection="1">
      <alignment horizontal="center" vertical="center"/>
      <protection hidden="1"/>
    </xf>
    <xf numFmtId="0" fontId="11" fillId="36" borderId="0" xfId="0" applyFont="1" applyFill="1" applyBorder="1" applyAlignment="1" applyProtection="1">
      <alignment horizontal="center" vertical="center"/>
      <protection hidden="1"/>
    </xf>
    <xf numFmtId="164" fontId="9" fillId="36" borderId="11" xfId="0" applyNumberFormat="1" applyFont="1" applyFill="1" applyBorder="1" applyAlignment="1" applyProtection="1">
      <alignment horizontal="center" vertical="center"/>
      <protection hidden="1"/>
    </xf>
    <xf numFmtId="0" fontId="8" fillId="36" borderId="0" xfId="0" applyFont="1" applyFill="1" applyAlignment="1" applyProtection="1">
      <alignment vertical="center"/>
      <protection hidden="1"/>
    </xf>
    <xf numFmtId="0" fontId="8" fillId="37" borderId="0" xfId="0" applyFont="1" applyFill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 horizontal="left" indent="1"/>
      <protection locked="0"/>
    </xf>
    <xf numFmtId="0" fontId="1" fillId="33" borderId="0" xfId="0" applyFont="1" applyFill="1" applyAlignment="1" applyProtection="1">
      <alignment horizontal="center" vertical="center" wrapText="1"/>
      <protection hidden="1"/>
    </xf>
    <xf numFmtId="0" fontId="2" fillId="38" borderId="0" xfId="0" applyFont="1" applyFill="1" applyAlignment="1" applyProtection="1">
      <alignment horizontal="center" vertical="center" wrapText="1"/>
      <protection hidden="1"/>
    </xf>
    <xf numFmtId="0" fontId="3" fillId="39" borderId="0" xfId="0" applyFont="1" applyFill="1" applyBorder="1" applyAlignment="1" applyProtection="1">
      <alignment horizontal="center" vertical="center" wrapText="1"/>
      <protection hidden="1"/>
    </xf>
    <xf numFmtId="2" fontId="7" fillId="33" borderId="19" xfId="0" applyNumberFormat="1" applyFont="1" applyFill="1" applyBorder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 indent="2"/>
      <protection hidden="1" locked="0"/>
    </xf>
    <xf numFmtId="0" fontId="1" fillId="33" borderId="10" xfId="0" applyFont="1" applyFill="1" applyBorder="1" applyAlignment="1" applyProtection="1">
      <alignment horizontal="left"/>
      <protection hidden="1" locked="0"/>
    </xf>
    <xf numFmtId="0" fontId="7" fillId="33" borderId="10" xfId="0" applyFont="1" applyFill="1" applyBorder="1" applyAlignment="1" applyProtection="1">
      <alignment horizontal="left" indent="1"/>
      <protection hidden="1" locked="0"/>
    </xf>
    <xf numFmtId="0" fontId="7" fillId="33" borderId="10" xfId="0" applyFont="1" applyFill="1" applyBorder="1" applyAlignment="1" applyProtection="1">
      <alignment horizontal="left"/>
      <protection hidden="1" locked="0"/>
    </xf>
    <xf numFmtId="0" fontId="10" fillId="33" borderId="20" xfId="0" applyFont="1" applyFill="1" applyBorder="1" applyAlignment="1" applyProtection="1">
      <alignment horizontal="center" vertical="center" wrapText="1"/>
      <protection hidden="1" locked="0"/>
    </xf>
    <xf numFmtId="0" fontId="10" fillId="33" borderId="21" xfId="0" applyFont="1" applyFill="1" applyBorder="1" applyAlignment="1" applyProtection="1">
      <alignment horizontal="center" vertical="center" wrapText="1"/>
      <protection hidden="1" locked="0"/>
    </xf>
    <xf numFmtId="0" fontId="20" fillId="33" borderId="10" xfId="0" applyFont="1" applyFill="1" applyBorder="1" applyAlignment="1" applyProtection="1">
      <alignment horizontal="center"/>
      <protection hidden="1" locked="0"/>
    </xf>
    <xf numFmtId="0" fontId="1" fillId="33" borderId="10" xfId="0" applyFont="1" applyFill="1" applyBorder="1" applyAlignment="1" applyProtection="1">
      <alignment horizontal="left" indent="1"/>
      <protection hidden="1" locked="0"/>
    </xf>
    <xf numFmtId="164" fontId="9" fillId="0" borderId="20" xfId="0" applyNumberFormat="1" applyFont="1" applyFill="1" applyBorder="1" applyAlignment="1" applyProtection="1">
      <alignment horizontal="center" vertical="center"/>
      <protection hidden="1"/>
    </xf>
    <xf numFmtId="16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33" borderId="20" xfId="0" applyFont="1" applyFill="1" applyBorder="1" applyAlignment="1" applyProtection="1">
      <alignment horizontal="center" vertical="center"/>
      <protection hidden="1"/>
    </xf>
    <xf numFmtId="0" fontId="9" fillId="33" borderId="21" xfId="0" applyFont="1" applyFill="1" applyBorder="1" applyAlignment="1" applyProtection="1">
      <alignment horizontal="center" vertical="center"/>
      <protection hidden="1"/>
    </xf>
    <xf numFmtId="164" fontId="68" fillId="35" borderId="20" xfId="0" applyNumberFormat="1" applyFont="1" applyFill="1" applyBorder="1" applyAlignment="1" applyProtection="1">
      <alignment horizontal="center" vertical="center"/>
      <protection hidden="1"/>
    </xf>
    <xf numFmtId="164" fontId="68" fillId="35" borderId="21" xfId="0" applyNumberFormat="1" applyFont="1" applyFill="1" applyBorder="1" applyAlignment="1" applyProtection="1">
      <alignment horizontal="center" vertical="center"/>
      <protection hidden="1"/>
    </xf>
    <xf numFmtId="0" fontId="0" fillId="35" borderId="20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center" vertical="center"/>
      <protection hidden="1" locked="0"/>
    </xf>
    <xf numFmtId="0" fontId="10" fillId="33" borderId="21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left" indent="2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Macro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ont>
        <color auto="1"/>
      </font>
      <fill>
        <patternFill>
          <bgColor theme="1" tint="0.24995000660419464"/>
        </patternFill>
      </fill>
    </dxf>
    <dxf>
      <font>
        <color auto="1"/>
      </font>
      <fill>
        <patternFill>
          <bgColor theme="1" tint="0.24995000660419464"/>
        </patternFill>
      </fill>
    </dxf>
    <dxf>
      <font>
        <color theme="1"/>
      </font>
      <fill>
        <patternFill>
          <bgColor theme="0"/>
        </patternFill>
      </fill>
      <border>
        <left/>
        <right/>
        <top/>
        <bottom/>
      </border>
    </dxf>
    <dxf>
      <font>
        <name val="Cambria"/>
        <color theme="0"/>
      </font>
      <fill>
        <patternFill>
          <bgColor indexed="9"/>
        </patternFill>
      </fill>
      <border>
        <left/>
        <right/>
        <top/>
        <bottom/>
      </border>
    </dxf>
    <dxf>
      <font>
        <color theme="0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409575</xdr:colOff>
      <xdr:row>0</xdr:row>
      <xdr:rowOff>0</xdr:rowOff>
    </xdr:from>
    <xdr:to>
      <xdr:col>15</xdr:col>
      <xdr:colOff>381000</xdr:colOff>
      <xdr:row>2</xdr:row>
      <xdr:rowOff>28575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0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1019175</xdr:colOff>
      <xdr:row>0</xdr:row>
      <xdr:rowOff>85725</xdr:rowOff>
    </xdr:from>
    <xdr:to>
      <xdr:col>23</xdr:col>
      <xdr:colOff>419100</xdr:colOff>
      <xdr:row>2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48975" y="85725"/>
          <a:ext cx="193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247650</xdr:colOff>
      <xdr:row>0</xdr:row>
      <xdr:rowOff>85725</xdr:rowOff>
    </xdr:from>
    <xdr:to>
      <xdr:col>26</xdr:col>
      <xdr:colOff>57150</xdr:colOff>
      <xdr:row>2</xdr:row>
      <xdr:rowOff>123825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85725"/>
          <a:ext cx="1914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0</xdr:row>
      <xdr:rowOff>38100</xdr:rowOff>
    </xdr:from>
    <xdr:to>
      <xdr:col>21</xdr:col>
      <xdr:colOff>2009775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0</xdr:row>
      <xdr:rowOff>38100</xdr:rowOff>
    </xdr:from>
    <xdr:to>
      <xdr:col>21</xdr:col>
      <xdr:colOff>2009775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0</xdr:row>
      <xdr:rowOff>38100</xdr:rowOff>
    </xdr:from>
    <xdr:to>
      <xdr:col>21</xdr:col>
      <xdr:colOff>2009775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609600</xdr:colOff>
      <xdr:row>0</xdr:row>
      <xdr:rowOff>0</xdr:rowOff>
    </xdr:from>
    <xdr:to>
      <xdr:col>25</xdr:col>
      <xdr:colOff>438150</xdr:colOff>
      <xdr:row>2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0"/>
          <a:ext cx="1914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628650</xdr:colOff>
      <xdr:row>0</xdr:row>
      <xdr:rowOff>0</xdr:rowOff>
    </xdr:from>
    <xdr:to>
      <xdr:col>23</xdr:col>
      <xdr:colOff>9525</xdr:colOff>
      <xdr:row>2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0"/>
          <a:ext cx="1914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628650</xdr:colOff>
      <xdr:row>0</xdr:row>
      <xdr:rowOff>0</xdr:rowOff>
    </xdr:from>
    <xdr:to>
      <xdr:col>23</xdr:col>
      <xdr:colOff>9525</xdr:colOff>
      <xdr:row>2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0"/>
          <a:ext cx="1914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85725</xdr:colOff>
      <xdr:row>0</xdr:row>
      <xdr:rowOff>38100</xdr:rowOff>
    </xdr:from>
    <xdr:to>
      <xdr:col>21</xdr:col>
      <xdr:colOff>2009775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68075" y="38100"/>
          <a:ext cx="1924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75" zoomScaleNormal="75" zoomScalePageLayoutView="0" workbookViewId="0" topLeftCell="A1">
      <selection activeCell="AD3" sqref="AD3"/>
    </sheetView>
  </sheetViews>
  <sheetFormatPr defaultColWidth="11.421875" defaultRowHeight="12.75"/>
  <cols>
    <col min="1" max="1" width="2.7109375" style="9" customWidth="1"/>
    <col min="2" max="2" width="15.421875" style="9" customWidth="1"/>
    <col min="3" max="3" width="3.00390625" style="9" customWidth="1"/>
    <col min="4" max="4" width="29.00390625" style="9" customWidth="1"/>
    <col min="5" max="5" width="11.421875" style="9" customWidth="1"/>
    <col min="6" max="7" width="9.421875" style="9" customWidth="1"/>
    <col min="8" max="8" width="5.8515625" style="9" customWidth="1"/>
    <col min="9" max="9" width="8.00390625" style="9" customWidth="1"/>
    <col min="10" max="10" width="8.57421875" style="9" bestFit="1" customWidth="1"/>
    <col min="11" max="11" width="3.28125" style="9" customWidth="1"/>
    <col min="12" max="12" width="27.7109375" style="9" customWidth="1"/>
    <col min="13" max="13" width="9.8515625" style="9" customWidth="1"/>
    <col min="14" max="15" width="9.7109375" style="9" customWidth="1"/>
    <col min="16" max="16" width="6.8515625" style="9" customWidth="1"/>
    <col min="17" max="17" width="4.140625" style="9" customWidth="1"/>
    <col min="18" max="18" width="11.421875" style="45" customWidth="1"/>
    <col min="19" max="19" width="28.7109375" style="45" hidden="1" customWidth="1"/>
    <col min="20" max="23" width="11.421875" style="45" hidden="1" customWidth="1"/>
    <col min="24" max="27" width="11.421875" style="9" hidden="1" customWidth="1"/>
    <col min="28" max="31" width="11.421875" style="9" customWidth="1"/>
    <col min="32" max="16384" width="11.421875" style="9" customWidth="1"/>
  </cols>
  <sheetData>
    <row r="1" spans="1:17" ht="51" customHeight="1">
      <c r="A1" s="1"/>
      <c r="B1" s="115" t="s">
        <v>0</v>
      </c>
      <c r="C1" s="115"/>
      <c r="D1" s="115"/>
      <c r="E1" s="115"/>
      <c r="F1" s="115"/>
      <c r="G1" s="72"/>
      <c r="H1" s="1"/>
      <c r="I1" s="116" t="s">
        <v>1</v>
      </c>
      <c r="J1" s="116"/>
      <c r="K1" s="116"/>
      <c r="L1" s="116"/>
      <c r="M1" s="43"/>
      <c r="N1" s="43"/>
      <c r="O1" s="43"/>
      <c r="P1" s="43"/>
      <c r="Q1" s="43"/>
    </row>
    <row r="2" spans="1:17" ht="27.75" customHeight="1">
      <c r="A2" s="1"/>
      <c r="B2" s="115"/>
      <c r="C2" s="115"/>
      <c r="D2" s="115"/>
      <c r="E2" s="115"/>
      <c r="F2" s="115"/>
      <c r="G2" s="72"/>
      <c r="H2" s="1"/>
      <c r="I2" s="117" t="s">
        <v>50</v>
      </c>
      <c r="J2" s="117"/>
      <c r="K2" s="117"/>
      <c r="L2" s="117"/>
      <c r="M2" s="44"/>
      <c r="N2" s="44"/>
      <c r="O2" s="44"/>
      <c r="P2" s="44"/>
      <c r="Q2" s="44"/>
    </row>
    <row r="3" spans="1:17" ht="52.5" customHeight="1">
      <c r="A3" s="3"/>
      <c r="B3" s="4" t="s">
        <v>3</v>
      </c>
      <c r="C3" s="113"/>
      <c r="D3" s="113"/>
      <c r="E3" s="113"/>
      <c r="F3" s="4" t="s">
        <v>4</v>
      </c>
      <c r="G3" s="4"/>
      <c r="H3" s="5"/>
      <c r="I3" s="1"/>
      <c r="K3" s="6" t="s">
        <v>6</v>
      </c>
      <c r="L3" s="119"/>
      <c r="M3" s="119"/>
      <c r="N3" s="119"/>
      <c r="O3" s="75"/>
      <c r="P3" s="1"/>
      <c r="Q3" s="1"/>
    </row>
    <row r="4" spans="1:17" ht="33.75" customHeight="1">
      <c r="A4" s="1"/>
      <c r="B4" s="6" t="s">
        <v>7</v>
      </c>
      <c r="C4" s="114"/>
      <c r="D4" s="114"/>
      <c r="E4" s="114"/>
      <c r="F4" s="114"/>
      <c r="G4" s="114"/>
      <c r="H4" s="114"/>
      <c r="I4" s="1"/>
      <c r="J4" s="1"/>
      <c r="K4" s="6" t="s">
        <v>8</v>
      </c>
      <c r="L4" s="118"/>
      <c r="M4" s="118"/>
      <c r="N4" s="118"/>
      <c r="O4" s="75"/>
      <c r="P4" s="1"/>
      <c r="Q4" s="1"/>
    </row>
    <row r="5" spans="1:1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3.25" customHeight="1">
      <c r="A7" s="1"/>
      <c r="B7" s="1"/>
      <c r="C7" s="112" t="s">
        <v>51</v>
      </c>
      <c r="D7" s="112"/>
      <c r="E7" s="112"/>
      <c r="F7" s="112"/>
      <c r="G7" s="112"/>
      <c r="H7" s="112"/>
      <c r="I7" s="1"/>
      <c r="J7" s="1"/>
      <c r="K7" s="112" t="s">
        <v>52</v>
      </c>
      <c r="L7" s="112"/>
      <c r="M7" s="112"/>
      <c r="N7" s="112"/>
      <c r="O7" s="112"/>
      <c r="P7" s="112"/>
      <c r="Q7" s="1"/>
    </row>
    <row r="8" spans="1:17" ht="59.25" customHeight="1">
      <c r="A8" s="1"/>
      <c r="B8" s="1"/>
      <c r="C8" s="10" t="s">
        <v>11</v>
      </c>
      <c r="D8" s="1"/>
      <c r="E8" s="11" t="s">
        <v>12</v>
      </c>
      <c r="F8" s="74" t="s">
        <v>123</v>
      </c>
      <c r="G8" s="74" t="s">
        <v>124</v>
      </c>
      <c r="H8" s="11" t="s">
        <v>13</v>
      </c>
      <c r="I8" s="1"/>
      <c r="J8" s="1"/>
      <c r="K8" s="10" t="s">
        <v>11</v>
      </c>
      <c r="L8" s="1"/>
      <c r="M8" s="11" t="s">
        <v>12</v>
      </c>
      <c r="N8" s="74" t="s">
        <v>123</v>
      </c>
      <c r="O8" s="74" t="s">
        <v>124</v>
      </c>
      <c r="P8" s="11" t="s">
        <v>13</v>
      </c>
      <c r="Q8" s="1"/>
    </row>
    <row r="9" spans="1:17" ht="32.25" customHeight="1">
      <c r="A9" s="1"/>
      <c r="B9" s="1"/>
      <c r="C9" s="13">
        <v>1</v>
      </c>
      <c r="D9" s="14"/>
      <c r="E9" s="15"/>
      <c r="F9" s="16">
        <f>IF(D9="","",IF(E9="-",VLOOKUP(D9,matrice_diff,2,FALSE),IF(E9="O",VLOOKUP(D9,matrice_diff,3,FALSE),IF(E9="&lt;",VLOOKUP(D9,matrice_diff,4,FALSE),IF(E9="/",VLOOKUP(D9,matrice_diff,5,FALSE),VLOOKUP(D9,matrice_diff,2,FALSE))))))</f>
      </c>
      <c r="G9" s="80">
        <f>IF(D9="","",IF(E9="-",VLOOKUP(D9,matrice_diff,6,FALSE),IF(E9="O",VLOOKUP(D9,matrice_diff,3,FALSE),IF(E9="&lt;",VLOOKUP(D9,matrice_diff,4,FALSE),IF(E9="/",VLOOKUP(D9,matrice_diff,5,FALSE),VLOOKUP(D9,matrice_diff,6,FALSE))))))</f>
      </c>
      <c r="H9" s="17"/>
      <c r="I9" s="1"/>
      <c r="J9" s="1"/>
      <c r="K9" s="13">
        <v>1</v>
      </c>
      <c r="L9" s="14"/>
      <c r="M9" s="15"/>
      <c r="N9" s="16">
        <f>IF(L9="","",IF(M9="-",VLOOKUP(L9,matrice_diff,2,FALSE),IF(M9="O",VLOOKUP(L9,matrice_diff,3,FALSE),IF(M9="&lt;",VLOOKUP(L9,matrice_diff,4,FALSE),IF(M9="/",VLOOKUP(L9,matrice_diff,5,FALSE),VLOOKUP(L9,matrice_diff,2,FALSE))))))</f>
      </c>
      <c r="O9" s="80">
        <f>IF(L9="","",IF(M9="-",VLOOKUP(L9,matrice_diff,6,FALSE),IF(M9="O",VLOOKUP(L9,matrice_diff,3,FALSE),IF(M9="&lt;",VLOOKUP(L9,matrice_diff,4,FALSE),IF(M9="/",VLOOKUP(L9,matrice_diff,5,FALSE),VLOOKUP(L9,matrice_diff,6,FALSE))))))</f>
      </c>
      <c r="P9" s="17"/>
      <c r="Q9" s="1"/>
    </row>
    <row r="10" spans="1:17" ht="32.25" customHeight="1">
      <c r="A10" s="1"/>
      <c r="B10" s="1"/>
      <c r="C10" s="13">
        <v>2</v>
      </c>
      <c r="D10" s="14"/>
      <c r="E10" s="15"/>
      <c r="F10" s="16">
        <f>IF(D10="","",IF(E10="-",VLOOKUP(D10,matrice_diff,2,FALSE),IF(E10="O",VLOOKUP(D10,matrice_diff,3,FALSE),IF(E10="&lt;",VLOOKUP(D10,matrice_diff,4,FALSE),IF(E10="/",VLOOKUP(D10,matrice_diff,5,FALSE),VLOOKUP(D10,matrice_diff,2,FALSE))))))</f>
      </c>
      <c r="G10" s="80">
        <f>IF(D10="","",IF(E10="-",VLOOKUP(D10,matrice_diff,6,FALSE),IF(E10="O",VLOOKUP(D10,matrice_diff,3,FALSE),IF(E10="&lt;",VLOOKUP(D10,matrice_diff,4,FALSE),IF(E10="/",VLOOKUP(D10,matrice_diff,5,FALSE),VLOOKUP(D10,matrice_diff,6,FALSE))))))</f>
      </c>
      <c r="H10" s="17"/>
      <c r="I10" s="1"/>
      <c r="J10" s="1"/>
      <c r="K10" s="13">
        <v>2</v>
      </c>
      <c r="L10" s="14"/>
      <c r="M10" s="15"/>
      <c r="N10" s="16">
        <f>IF(L10="","",IF(M10="-",VLOOKUP(L10,matrice_diff,2,FALSE),IF(M10="O",VLOOKUP(L10,matrice_diff,3,FALSE),IF(M10="&lt;",VLOOKUP(L10,matrice_diff,4,FALSE),IF(M10="/",VLOOKUP(L10,matrice_diff,5,FALSE),VLOOKUP(L10,matrice_diff,2,FALSE))))))</f>
      </c>
      <c r="O10" s="80">
        <f>IF(L10="","",IF(M10="-",VLOOKUP(L10,matrice_diff,6,FALSE),IF(M10="O",VLOOKUP(L10,matrice_diff,3,FALSE),IF(M10="&lt;",VLOOKUP(L10,matrice_diff,4,FALSE),IF(M10="/",VLOOKUP(L10,matrice_diff,5,FALSE),VLOOKUP(L10,matrice_diff,6,FALSE))))))</f>
      </c>
      <c r="P10" s="17"/>
      <c r="Q10" s="1"/>
    </row>
    <row r="11" spans="1:17" ht="32.25" customHeight="1">
      <c r="A11" s="1"/>
      <c r="B11" s="1"/>
      <c r="C11" s="13">
        <v>3</v>
      </c>
      <c r="D11" s="14"/>
      <c r="E11" s="15"/>
      <c r="F11" s="16">
        <f>IF(D11="","",IF(E11="-",VLOOKUP(D11,matrice_diff,2,FALSE),IF(E11="O",VLOOKUP(D11,matrice_diff,3,FALSE),IF(E11="&lt;",VLOOKUP(D11,matrice_diff,4,FALSE),IF(E11="/",VLOOKUP(D11,matrice_diff,5,FALSE),VLOOKUP(D11,matrice_diff,2,FALSE))))))</f>
      </c>
      <c r="G11" s="80">
        <f>IF(D11="","",IF(E11="-",VLOOKUP(D11,matrice_diff,6,FALSE),IF(E11="O",VLOOKUP(D11,matrice_diff,3,FALSE),IF(E11="&lt;",VLOOKUP(D11,matrice_diff,4,FALSE),IF(E11="/",VLOOKUP(D11,matrice_diff,5,FALSE),VLOOKUP(D11,matrice_diff,6,FALSE))))))</f>
      </c>
      <c r="H11" s="17"/>
      <c r="I11" s="1"/>
      <c r="J11" s="1"/>
      <c r="K11" s="13">
        <v>3</v>
      </c>
      <c r="L11" s="14"/>
      <c r="M11" s="15"/>
      <c r="N11" s="16">
        <f>IF(L11="","",IF(M11="-",VLOOKUP(L11,matrice_diff,2,FALSE),IF(M11="O",VLOOKUP(L11,matrice_diff,3,FALSE),IF(M11="&lt;",VLOOKUP(L11,matrice_diff,4,FALSE),IF(M11="/",VLOOKUP(L11,matrice_diff,5,FALSE),VLOOKUP(L11,matrice_diff,2,FALSE))))))</f>
      </c>
      <c r="O11" s="80">
        <f>IF(L11="","",IF(M11="-",VLOOKUP(L11,matrice_diff,6,FALSE),IF(M11="O",VLOOKUP(L11,matrice_diff,3,FALSE),IF(M11="&lt;",VLOOKUP(L11,matrice_diff,4,FALSE),IF(M11="/",VLOOKUP(L11,matrice_diff,5,FALSE),VLOOKUP(L11,matrice_diff,6,FALSE))))))</f>
      </c>
      <c r="P11" s="17"/>
      <c r="Q11" s="1"/>
    </row>
    <row r="12" spans="1:17" ht="32.25" customHeight="1">
      <c r="A12" s="1"/>
      <c r="B12" s="1"/>
      <c r="C12" s="13">
        <v>4</v>
      </c>
      <c r="D12" s="14"/>
      <c r="E12" s="15"/>
      <c r="F12" s="16">
        <f>IF(D12="","",IF(E12="-",VLOOKUP(D12,matrice_diff,2,FALSE),IF(E12="O",VLOOKUP(D12,matrice_diff,3,FALSE),IF(E12="&lt;",VLOOKUP(D12,matrice_diff,4,FALSE),IF(E12="/",VLOOKUP(D12,matrice_diff,5,FALSE),VLOOKUP(D12,matrice_diff,2,FALSE))))))</f>
      </c>
      <c r="G12" s="80">
        <f>IF(D12="","",IF(E12="-",VLOOKUP(D12,matrice_diff,6,FALSE),IF(E12="O",VLOOKUP(D12,matrice_diff,3,FALSE),IF(E12="&lt;",VLOOKUP(D12,matrice_diff,4,FALSE),IF(E12="/",VLOOKUP(D12,matrice_diff,5,FALSE),VLOOKUP(D12,matrice_diff,6,FALSE))))))</f>
      </c>
      <c r="H12" s="17"/>
      <c r="I12" s="1"/>
      <c r="J12" s="1"/>
      <c r="K12" s="13">
        <v>4</v>
      </c>
      <c r="L12" s="14"/>
      <c r="M12" s="15"/>
      <c r="N12" s="16">
        <f>IF(L12="","",IF(M12="-",VLOOKUP(L12,matrice_diff,2,FALSE),IF(M12="O",VLOOKUP(L12,matrice_diff,3,FALSE),IF(M12="&lt;",VLOOKUP(L12,matrice_diff,4,FALSE),IF(M12="/",VLOOKUP(L12,matrice_diff,5,FALSE),VLOOKUP(L12,matrice_diff,2,FALSE))))))</f>
      </c>
      <c r="O12" s="80">
        <f>IF(L12="","",IF(M12="-",VLOOKUP(L12,matrice_diff,6,FALSE),IF(M12="O",VLOOKUP(L12,matrice_diff,3,FALSE),IF(M12="&lt;",VLOOKUP(L12,matrice_diff,4,FALSE),IF(M12="/",VLOOKUP(L12,matrice_diff,5,FALSE),VLOOKUP(L12,matrice_diff,6,FALSE))))))</f>
      </c>
      <c r="P12" s="17"/>
      <c r="Q12" s="1"/>
    </row>
    <row r="13" spans="1:17" ht="32.25" customHeight="1" thickBot="1">
      <c r="A13" s="1"/>
      <c r="B13" s="1"/>
      <c r="C13" s="13">
        <v>5</v>
      </c>
      <c r="D13" s="14"/>
      <c r="E13" s="15"/>
      <c r="F13" s="16">
        <f>IF(D13="","",IF(E13="-",VLOOKUP(D13,matrice_diff,2,FALSE),IF(E13="O",VLOOKUP(D13,matrice_diff,3,FALSE),IF(E13="&lt;",VLOOKUP(D13,matrice_diff,4,FALSE),IF(E13="/",VLOOKUP(D13,matrice_diff,5,FALSE),VLOOKUP(D13,matrice_diff,2,FALSE))))))</f>
      </c>
      <c r="G13" s="80">
        <f>IF(D13="","",IF(E13="-",VLOOKUP(D13,matrice_diff,6,FALSE),IF(E13="O",VLOOKUP(D13,matrice_diff,3,FALSE),IF(E13="&lt;",VLOOKUP(D13,matrice_diff,4,FALSE),IF(E13="/",VLOOKUP(D13,matrice_diff,5,FALSE),VLOOKUP(D13,matrice_diff,6,FALSE))))))</f>
      </c>
      <c r="H13" s="17"/>
      <c r="I13" s="1"/>
      <c r="J13" s="1"/>
      <c r="K13" s="13">
        <v>5</v>
      </c>
      <c r="L13" s="14"/>
      <c r="M13" s="15"/>
      <c r="N13" s="16">
        <f>IF(L13="","",IF(M13="-",VLOOKUP(L13,matrice_diff,2,FALSE),IF(M13="O",VLOOKUP(L13,matrice_diff,3,FALSE),IF(M13="&lt;",VLOOKUP(L13,matrice_diff,4,FALSE),IF(M13="/",VLOOKUP(L13,matrice_diff,5,FALSE),VLOOKUP(L13,matrice_diff,2,FALSE))))))</f>
      </c>
      <c r="O13" s="80">
        <f>IF(L13="","",IF(M13="-",VLOOKUP(L13,matrice_diff,6,FALSE),IF(M13="O",VLOOKUP(L13,matrice_diff,3,FALSE),IF(M13="&lt;",VLOOKUP(L13,matrice_diff,4,FALSE),IF(M13="/",VLOOKUP(L13,matrice_diff,5,FALSE),VLOOKUP(L13,matrice_diff,6,FALSE))))))</f>
      </c>
      <c r="P13" s="17"/>
      <c r="Q13" s="1"/>
    </row>
    <row r="14" spans="1:17" ht="33" customHeight="1" thickBot="1">
      <c r="A14" s="1"/>
      <c r="B14" s="1"/>
      <c r="C14" s="22"/>
      <c r="D14" s="22"/>
      <c r="E14" s="28" t="s">
        <v>17</v>
      </c>
      <c r="F14" s="24">
        <f>SUM(F9:F13)</f>
        <v>0</v>
      </c>
      <c r="G14" s="81">
        <f>SUM(G9:G13)</f>
        <v>0</v>
      </c>
      <c r="H14" s="25"/>
      <c r="I14" s="27"/>
      <c r="J14" s="32"/>
      <c r="K14" s="22"/>
      <c r="L14" s="22"/>
      <c r="M14" s="28" t="s">
        <v>17</v>
      </c>
      <c r="N14" s="24">
        <f>SUM(N9:N13)</f>
        <v>0</v>
      </c>
      <c r="O14" s="81">
        <f>SUM(O9:O13)</f>
        <v>0</v>
      </c>
      <c r="P14" s="25"/>
      <c r="Q14" s="1"/>
    </row>
    <row r="15" spans="1:1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27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S17" s="47"/>
      <c r="T17" s="48" t="s">
        <v>15</v>
      </c>
      <c r="U17" s="48" t="s">
        <v>19</v>
      </c>
      <c r="V17" s="48" t="s">
        <v>16</v>
      </c>
      <c r="W17" s="48" t="s">
        <v>20</v>
      </c>
      <c r="X17" s="73" t="s">
        <v>120</v>
      </c>
      <c r="Y17" s="52"/>
      <c r="Z17" s="39"/>
      <c r="AA17" s="40" t="s">
        <v>112</v>
      </c>
    </row>
    <row r="18" spans="1:27" ht="12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S18" s="58" t="s">
        <v>118</v>
      </c>
      <c r="T18" s="59">
        <v>0</v>
      </c>
      <c r="U18" s="60" t="s">
        <v>114</v>
      </c>
      <c r="V18" s="60" t="s">
        <v>114</v>
      </c>
      <c r="W18" s="60" t="s">
        <v>114</v>
      </c>
      <c r="X18" s="59">
        <v>0</v>
      </c>
      <c r="Y18" s="61" t="s">
        <v>119</v>
      </c>
      <c r="Z18" s="39"/>
      <c r="AA18" s="40" t="s">
        <v>19</v>
      </c>
    </row>
    <row r="19" spans="1:27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S19" s="58" t="s">
        <v>21</v>
      </c>
      <c r="T19" s="59">
        <v>0.1</v>
      </c>
      <c r="U19" s="60" t="s">
        <v>114</v>
      </c>
      <c r="V19" s="60" t="s">
        <v>114</v>
      </c>
      <c r="W19" s="60" t="s">
        <v>114</v>
      </c>
      <c r="X19" s="59">
        <v>0.1</v>
      </c>
      <c r="Y19" s="61" t="s">
        <v>115</v>
      </c>
      <c r="Z19" s="39"/>
      <c r="AA19" s="40" t="s">
        <v>16</v>
      </c>
    </row>
    <row r="20" spans="1:27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S20" s="58" t="s">
        <v>22</v>
      </c>
      <c r="T20" s="59">
        <v>0.2</v>
      </c>
      <c r="U20" s="60" t="s">
        <v>114</v>
      </c>
      <c r="V20" s="60" t="s">
        <v>114</v>
      </c>
      <c r="W20" s="60" t="s">
        <v>114</v>
      </c>
      <c r="X20" s="59">
        <v>0.2</v>
      </c>
      <c r="Y20" s="61" t="s">
        <v>23</v>
      </c>
      <c r="Z20" s="39"/>
      <c r="AA20" s="40" t="s">
        <v>20</v>
      </c>
    </row>
    <row r="21" spans="1:27" ht="12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S21" s="58" t="s">
        <v>24</v>
      </c>
      <c r="T21" s="59">
        <v>0.2</v>
      </c>
      <c r="U21" s="60" t="s">
        <v>114</v>
      </c>
      <c r="V21" s="60" t="s">
        <v>114</v>
      </c>
      <c r="W21" s="60" t="s">
        <v>114</v>
      </c>
      <c r="X21" s="59">
        <v>0.2</v>
      </c>
      <c r="Y21" s="61" t="s">
        <v>5</v>
      </c>
      <c r="Z21" s="39"/>
      <c r="AA21" s="40"/>
    </row>
    <row r="22" spans="1:26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S22" s="58" t="s">
        <v>26</v>
      </c>
      <c r="T22" s="59">
        <v>0.2</v>
      </c>
      <c r="U22" s="60" t="s">
        <v>114</v>
      </c>
      <c r="V22" s="60" t="s">
        <v>114</v>
      </c>
      <c r="W22" s="60" t="s">
        <v>114</v>
      </c>
      <c r="X22" s="59">
        <v>0.2</v>
      </c>
      <c r="Y22" s="61" t="s">
        <v>116</v>
      </c>
      <c r="Z22" s="39"/>
    </row>
    <row r="23" spans="1:27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S23" s="58" t="s">
        <v>27</v>
      </c>
      <c r="T23" s="59">
        <v>0.2</v>
      </c>
      <c r="U23" s="60" t="s">
        <v>114</v>
      </c>
      <c r="V23" s="60" t="s">
        <v>114</v>
      </c>
      <c r="W23" s="60" t="s">
        <v>114</v>
      </c>
      <c r="X23" s="59">
        <v>0.2</v>
      </c>
      <c r="Y23" s="61" t="s">
        <v>116</v>
      </c>
      <c r="Z23" s="39"/>
      <c r="AA23" s="40"/>
    </row>
    <row r="24" spans="1:27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S24" s="58" t="s">
        <v>28</v>
      </c>
      <c r="T24" s="59">
        <v>0.2</v>
      </c>
      <c r="U24" s="60" t="s">
        <v>114</v>
      </c>
      <c r="V24" s="60" t="s">
        <v>114</v>
      </c>
      <c r="W24" s="60" t="s">
        <v>114</v>
      </c>
      <c r="X24" s="59">
        <v>0.2</v>
      </c>
      <c r="Y24" s="61" t="s">
        <v>117</v>
      </c>
      <c r="Z24" s="39"/>
      <c r="AA24" s="39"/>
    </row>
    <row r="25" spans="1:2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S25" s="58" t="s">
        <v>29</v>
      </c>
      <c r="T25" s="59">
        <v>0.6</v>
      </c>
      <c r="U25" s="60" t="s">
        <v>114</v>
      </c>
      <c r="V25" s="60" t="s">
        <v>114</v>
      </c>
      <c r="W25" s="60" t="s">
        <v>114</v>
      </c>
      <c r="X25" s="59">
        <v>0.3</v>
      </c>
      <c r="Y25" s="61" t="s">
        <v>30</v>
      </c>
      <c r="Z25" s="39"/>
      <c r="AA25" s="39"/>
    </row>
    <row r="26" spans="1:27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S26" s="62" t="s">
        <v>31</v>
      </c>
      <c r="T26" s="63" t="s">
        <v>32</v>
      </c>
      <c r="U26" s="63" t="s">
        <v>32</v>
      </c>
      <c r="V26" s="63" t="s">
        <v>32</v>
      </c>
      <c r="W26" s="63" t="s">
        <v>32</v>
      </c>
      <c r="X26" s="63" t="s">
        <v>32</v>
      </c>
      <c r="Y26" s="64"/>
      <c r="Z26" s="39"/>
      <c r="AA26" s="39"/>
    </row>
    <row r="27" spans="1:27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S27" s="65" t="s">
        <v>33</v>
      </c>
      <c r="T27" s="66" t="s">
        <v>113</v>
      </c>
      <c r="U27" s="66">
        <v>0.5</v>
      </c>
      <c r="V27" s="66">
        <v>0.6</v>
      </c>
      <c r="W27" s="66">
        <v>0.6</v>
      </c>
      <c r="X27" s="66" t="s">
        <v>113</v>
      </c>
      <c r="Y27" s="67" t="s">
        <v>34</v>
      </c>
      <c r="Z27" s="39"/>
      <c r="AA27" s="39"/>
    </row>
    <row r="28" spans="19:27" ht="12.75">
      <c r="S28" s="65" t="s">
        <v>35</v>
      </c>
      <c r="T28" s="66" t="s">
        <v>113</v>
      </c>
      <c r="U28" s="66">
        <v>0.5</v>
      </c>
      <c r="V28" s="66">
        <v>0.6</v>
      </c>
      <c r="W28" s="60">
        <v>0.6</v>
      </c>
      <c r="X28" s="66" t="s">
        <v>113</v>
      </c>
      <c r="Y28" s="67" t="s">
        <v>36</v>
      </c>
      <c r="Z28" s="39"/>
      <c r="AA28" s="39"/>
    </row>
    <row r="29" spans="19:25" ht="12.75">
      <c r="S29" s="65" t="s">
        <v>37</v>
      </c>
      <c r="T29" s="66">
        <v>1.2</v>
      </c>
      <c r="U29" s="60" t="s">
        <v>114</v>
      </c>
      <c r="V29" s="60" t="s">
        <v>114</v>
      </c>
      <c r="W29" s="60" t="s">
        <v>114</v>
      </c>
      <c r="X29" s="66">
        <v>0.6</v>
      </c>
      <c r="Y29" s="67" t="s">
        <v>110</v>
      </c>
    </row>
    <row r="30" spans="19:25" ht="12.75">
      <c r="S30" s="65" t="s">
        <v>121</v>
      </c>
      <c r="T30" s="66">
        <v>1.2</v>
      </c>
      <c r="U30" s="60" t="s">
        <v>114</v>
      </c>
      <c r="V30" s="60" t="s">
        <v>114</v>
      </c>
      <c r="W30" s="60" t="s">
        <v>114</v>
      </c>
      <c r="X30" s="66">
        <v>0.6</v>
      </c>
      <c r="Y30" s="67" t="s">
        <v>125</v>
      </c>
    </row>
    <row r="31" spans="19:25" ht="12.75">
      <c r="S31" s="65" t="s">
        <v>38</v>
      </c>
      <c r="T31" s="66">
        <v>1.4</v>
      </c>
      <c r="U31" s="66" t="s">
        <v>114</v>
      </c>
      <c r="V31" s="66" t="s">
        <v>114</v>
      </c>
      <c r="W31" s="60" t="s">
        <v>114</v>
      </c>
      <c r="X31" s="66">
        <v>0.7</v>
      </c>
      <c r="Y31" s="67" t="s">
        <v>39</v>
      </c>
    </row>
    <row r="32" spans="19:25" ht="12.75">
      <c r="S32" s="65" t="s">
        <v>63</v>
      </c>
      <c r="T32" s="66">
        <v>1.8</v>
      </c>
      <c r="U32" s="66" t="s">
        <v>114</v>
      </c>
      <c r="V32" s="66" t="s">
        <v>114</v>
      </c>
      <c r="W32" s="60" t="s">
        <v>114</v>
      </c>
      <c r="X32" s="66">
        <v>0.9</v>
      </c>
      <c r="Y32" s="67" t="s">
        <v>40</v>
      </c>
    </row>
    <row r="33" spans="19:25" ht="12.75">
      <c r="S33" s="65" t="s">
        <v>64</v>
      </c>
      <c r="T33" s="66" t="s">
        <v>122</v>
      </c>
      <c r="U33" s="66" t="s">
        <v>114</v>
      </c>
      <c r="V33" s="66" t="s">
        <v>114</v>
      </c>
      <c r="W33" s="60" t="s">
        <v>114</v>
      </c>
      <c r="X33" s="66">
        <v>1.1</v>
      </c>
      <c r="Y33" s="67" t="s">
        <v>41</v>
      </c>
    </row>
  </sheetData>
  <sheetProtection insertColumns="0" insertRows="0" insertHyperlinks="0" deleteColumns="0" deleteRows="0" sort="0" autoFilter="0" pivotTables="0"/>
  <mergeCells count="9">
    <mergeCell ref="C7:H7"/>
    <mergeCell ref="K7:P7"/>
    <mergeCell ref="C3:E3"/>
    <mergeCell ref="C4:H4"/>
    <mergeCell ref="B1:F2"/>
    <mergeCell ref="I1:L1"/>
    <mergeCell ref="I2:L2"/>
    <mergeCell ref="L4:N4"/>
    <mergeCell ref="L3:N3"/>
  </mergeCells>
  <dataValidations count="6">
    <dataValidation allowBlank="1" showInputMessage="1" showErrorMessage="1" promptTitle="Cellule non modifiable" prompt="vous ne pouvez modifier que les cellules bleues" sqref="C15:H16 K15:O16 K7 C5:C7 R5:IV8 C1:E2 R1:IV2 K1:M2 D5:E6 I14:J16 K5:M6 R14:IV16"/>
    <dataValidation allowBlank="1" showInputMessage="1" showErrorMessage="1" promptTitle="Cellules non modifiables" prompt="Vous ne pouvez modifier que les cellules  bleues" sqref="F15:H65536 N15:P65536 N1:P6 Q1:Q65536 I1:J65536 A1:B65536 F1:G6 H1:H2 H4:H6"/>
    <dataValidation type="list" allowBlank="1" showInputMessage="1" showErrorMessage="1" sqref="E9:E13 M9:M13">
      <formula1>position</formula1>
    </dataValidation>
    <dataValidation type="list" allowBlank="1" showInputMessage="1" showErrorMessage="1" sqref="D9:D13 L9:L13">
      <formula1>figure</formula1>
    </dataValidation>
    <dataValidation type="list" allowBlank="1" showInputMessage="1" showErrorMessage="1" sqref="C3:E3">
      <formula1>"15 ans et +,12-14 ans,9-11 ans "</formula1>
    </dataValidation>
    <dataValidation type="list" allowBlank="1" showInputMessage="1" showErrorMessage="1" sqref="H3">
      <formula1>"F,G"</formula1>
    </dataValidation>
  </dataValidations>
  <printOptions/>
  <pageMargins left="0.38" right="0.29" top="0.48" bottom="0.52" header="0.5118110236220472" footer="0.5118110236220472"/>
  <pageSetup fitToHeight="1" fitToWidth="1" horizontalDpi="1200" verticalDpi="1200" orientation="landscape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zoomScaleNormal="85" zoomScaleSheetLayoutView="100" zoomScalePageLayoutView="0" workbookViewId="0" topLeftCell="A1">
      <selection activeCell="A7" sqref="A7:E7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4" width="10.28125" style="0" bestFit="1" customWidth="1"/>
    <col min="5" max="5" width="6.7109375" style="0" customWidth="1"/>
    <col min="6" max="6" width="7.7109375" style="93" bestFit="1" customWidth="1"/>
    <col min="7" max="7" width="2.7109375" style="0" customWidth="1"/>
    <col min="8" max="8" width="17.00390625" style="0" customWidth="1"/>
    <col min="9" max="9" width="2.57421875" style="0" customWidth="1"/>
    <col min="10" max="10" width="10.28125" style="0" bestFit="1" customWidth="1"/>
    <col min="11" max="11" width="6.28125" style="0" customWidth="1"/>
    <col min="12" max="12" width="10.421875" style="93" customWidth="1"/>
    <col min="13" max="13" width="3.28125" style="0" customWidth="1"/>
    <col min="14" max="14" width="15.8515625" style="0" customWidth="1"/>
    <col min="15" max="15" width="3.421875" style="0" customWidth="1"/>
    <col min="16" max="16" width="10.28125" style="0" bestFit="1" customWidth="1"/>
    <col min="17" max="17" width="5.8515625" style="0" customWidth="1"/>
    <col min="18" max="18" width="7.7109375" style="93" bestFit="1" customWidth="1"/>
    <col min="19" max="19" width="3.57421875" style="0" customWidth="1"/>
    <col min="20" max="20" width="16.7109375" style="0" customWidth="1"/>
    <col min="21" max="21" width="4.28125" style="0" customWidth="1"/>
    <col min="22" max="22" width="10.28125" style="0" bestFit="1" customWidth="1"/>
    <col min="23" max="23" width="6.7109375" style="0" customWidth="1"/>
    <col min="24" max="24" width="7.8515625" style="93" customWidth="1"/>
    <col min="25" max="25" width="11.421875" style="0" hidden="1" customWidth="1"/>
    <col min="26" max="26" width="22.00390625" style="0" hidden="1" customWidth="1"/>
    <col min="27" max="27" width="11.421875" style="0" hidden="1" customWidth="1"/>
    <col min="28" max="30" width="14.00390625" style="0" hidden="1" customWidth="1"/>
    <col min="31" max="31" width="11.421875" style="54" hidden="1" customWidth="1"/>
    <col min="32" max="33" width="11.421875" style="0" hidden="1" customWidth="1"/>
  </cols>
  <sheetData>
    <row r="1" spans="1:33" ht="51" customHeight="1">
      <c r="A1" s="1"/>
      <c r="B1" s="115" t="s">
        <v>0</v>
      </c>
      <c r="C1" s="115"/>
      <c r="D1" s="115"/>
      <c r="E1" s="115"/>
      <c r="F1" s="115"/>
      <c r="G1" s="1"/>
      <c r="H1" s="116" t="s">
        <v>1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  <c r="T1" s="1"/>
      <c r="U1" s="2"/>
      <c r="V1" s="1"/>
      <c r="W1" s="1"/>
      <c r="X1" s="88"/>
      <c r="Y1" s="1"/>
      <c r="Z1" s="1"/>
      <c r="AA1" s="1"/>
      <c r="AB1" s="1"/>
      <c r="AC1" s="1"/>
      <c r="AD1" s="1"/>
      <c r="AE1" s="49"/>
      <c r="AF1" s="1"/>
      <c r="AG1" s="1"/>
    </row>
    <row r="2" spans="1:33" ht="27.75" customHeight="1">
      <c r="A2" s="1"/>
      <c r="B2" s="115"/>
      <c r="C2" s="115"/>
      <c r="D2" s="115"/>
      <c r="E2" s="115"/>
      <c r="F2" s="115"/>
      <c r="G2" s="1"/>
      <c r="H2" s="117" t="s">
        <v>147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"/>
      <c r="T2" s="1"/>
      <c r="U2" s="2"/>
      <c r="V2" s="1"/>
      <c r="W2" s="1"/>
      <c r="X2" s="88"/>
      <c r="Y2" s="1"/>
      <c r="Z2" s="1"/>
      <c r="AA2" s="1"/>
      <c r="AB2" s="1"/>
      <c r="AC2" s="1"/>
      <c r="AD2" s="1"/>
      <c r="AE2" s="49"/>
      <c r="AF2" s="1"/>
      <c r="AG2" s="1"/>
    </row>
    <row r="3" spans="1:33" ht="52.5" customHeight="1">
      <c r="A3" s="3"/>
      <c r="B3" s="4" t="s">
        <v>3</v>
      </c>
      <c r="C3" s="126"/>
      <c r="D3" s="126"/>
      <c r="E3" s="126"/>
      <c r="F3" s="126"/>
      <c r="G3" s="1"/>
      <c r="H3" s="4" t="s">
        <v>4</v>
      </c>
      <c r="I3" s="5"/>
      <c r="J3" s="1"/>
      <c r="K3" s="1"/>
      <c r="L3" s="88"/>
      <c r="M3" s="1"/>
      <c r="N3" s="6" t="s">
        <v>6</v>
      </c>
      <c r="O3" s="127"/>
      <c r="P3" s="127"/>
      <c r="Q3" s="127"/>
      <c r="R3" s="127"/>
      <c r="S3" s="3"/>
      <c r="T3" s="3"/>
      <c r="U3" s="2"/>
      <c r="V3" s="3"/>
      <c r="W3" s="3"/>
      <c r="X3" s="94"/>
      <c r="Y3" s="3"/>
      <c r="Z3" s="3"/>
      <c r="AA3" s="3"/>
      <c r="AB3" s="3"/>
      <c r="AC3" s="3"/>
      <c r="AD3" s="3"/>
      <c r="AE3" s="49"/>
      <c r="AF3" s="3"/>
      <c r="AG3" s="3"/>
    </row>
    <row r="4" spans="1:33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"/>
      <c r="K4" s="1"/>
      <c r="L4" s="94"/>
      <c r="M4" s="1"/>
      <c r="N4" s="6" t="s">
        <v>8</v>
      </c>
      <c r="O4" s="122"/>
      <c r="P4" s="122"/>
      <c r="Q4" s="122"/>
      <c r="R4" s="122"/>
      <c r="S4" s="1"/>
      <c r="T4" s="1"/>
      <c r="U4" s="2"/>
      <c r="V4" s="1"/>
      <c r="W4" s="1"/>
      <c r="X4" s="88"/>
      <c r="Y4" s="1"/>
      <c r="Z4" s="1"/>
      <c r="AA4" s="1"/>
      <c r="AB4" s="1"/>
      <c r="AC4" s="1"/>
      <c r="AD4" s="1"/>
      <c r="AE4" s="49"/>
      <c r="AF4" s="1"/>
      <c r="AG4" s="1"/>
    </row>
    <row r="5" spans="1:33" ht="18.75" customHeight="1">
      <c r="A5" s="1"/>
      <c r="B5" s="1"/>
      <c r="C5" s="1"/>
      <c r="D5" s="1"/>
      <c r="E5" s="1"/>
      <c r="F5" s="88"/>
      <c r="G5" s="1"/>
      <c r="H5" s="1"/>
      <c r="I5" s="1"/>
      <c r="J5" s="1"/>
      <c r="K5" s="1"/>
      <c r="L5" s="88"/>
      <c r="M5" s="1"/>
      <c r="N5" s="1"/>
      <c r="O5" s="1"/>
      <c r="P5" s="1"/>
      <c r="Q5" s="1"/>
      <c r="R5" s="95"/>
      <c r="S5" s="2"/>
      <c r="T5" s="2"/>
      <c r="U5" s="7"/>
      <c r="V5" s="1"/>
      <c r="W5" s="8"/>
      <c r="X5" s="88"/>
      <c r="Y5" s="1"/>
      <c r="Z5" s="1"/>
      <c r="AA5" s="1"/>
      <c r="AB5" s="1"/>
      <c r="AC5" s="1"/>
      <c r="AD5" s="1"/>
      <c r="AE5" s="49"/>
      <c r="AF5" s="1"/>
      <c r="AG5" s="1"/>
    </row>
    <row r="6" spans="1:33" ht="35.25" customHeight="1">
      <c r="A6" s="1"/>
      <c r="B6" s="1"/>
      <c r="C6" s="1"/>
      <c r="D6" s="1"/>
      <c r="E6" s="1"/>
      <c r="F6" s="88"/>
      <c r="G6" s="1"/>
      <c r="H6" s="1"/>
      <c r="I6" s="1"/>
      <c r="J6" s="1"/>
      <c r="K6" s="1"/>
      <c r="L6" s="88"/>
      <c r="M6" s="1"/>
      <c r="N6" s="1"/>
      <c r="O6" s="1"/>
      <c r="P6" s="1"/>
      <c r="Q6" s="1"/>
      <c r="R6" s="95"/>
      <c r="S6" s="2"/>
      <c r="T6" s="2"/>
      <c r="U6" s="7"/>
      <c r="V6" s="1"/>
      <c r="W6" s="8"/>
      <c r="X6" s="88"/>
      <c r="Y6" s="1"/>
      <c r="Z6" s="1"/>
      <c r="AA6" s="1"/>
      <c r="AB6" s="1"/>
      <c r="AC6" s="1"/>
      <c r="AD6" s="1"/>
      <c r="AE6" s="49"/>
      <c r="AF6" s="1"/>
      <c r="AG6" s="1"/>
    </row>
    <row r="7" spans="1:33" ht="18">
      <c r="A7" s="112">
        <f>IF($C$3="","",IF($C$3="18 ans et +","Série Salto","Libre 1"))</f>
      </c>
      <c r="B7" s="112"/>
      <c r="C7" s="112"/>
      <c r="D7" s="112"/>
      <c r="E7" s="112"/>
      <c r="F7" s="89"/>
      <c r="G7" s="112">
        <f>IF($C$3="","",IF($C$3="18 ans et +","Série Vrille","Libre 2"))</f>
      </c>
      <c r="H7" s="112"/>
      <c r="I7" s="112"/>
      <c r="J7" s="112"/>
      <c r="K7" s="112"/>
      <c r="L7" s="88"/>
      <c r="M7" s="112" t="s">
        <v>9</v>
      </c>
      <c r="N7" s="112"/>
      <c r="O7" s="112"/>
      <c r="P7" s="112"/>
      <c r="Q7" s="112"/>
      <c r="R7" s="95"/>
      <c r="S7" s="112" t="s">
        <v>10</v>
      </c>
      <c r="T7" s="112"/>
      <c r="U7" s="112"/>
      <c r="V7" s="112"/>
      <c r="W7" s="112"/>
      <c r="X7" s="95"/>
      <c r="Y7" s="1"/>
      <c r="Z7" s="1"/>
      <c r="AA7" s="1"/>
      <c r="AB7" s="1"/>
      <c r="AC7" s="1"/>
      <c r="AD7" s="1"/>
      <c r="AE7" s="49"/>
      <c r="AF7" s="1"/>
      <c r="AG7" s="1"/>
    </row>
    <row r="8" spans="1:33" ht="35.25">
      <c r="A8" s="10" t="s">
        <v>11</v>
      </c>
      <c r="B8" s="1"/>
      <c r="C8" s="11" t="s">
        <v>12</v>
      </c>
      <c r="D8" s="74" t="s">
        <v>124</v>
      </c>
      <c r="E8" s="11" t="s">
        <v>13</v>
      </c>
      <c r="F8" s="88"/>
      <c r="G8" s="10" t="s">
        <v>11</v>
      </c>
      <c r="H8" s="1"/>
      <c r="I8" s="11" t="s">
        <v>12</v>
      </c>
      <c r="J8" s="74" t="s">
        <v>124</v>
      </c>
      <c r="K8" s="11" t="s">
        <v>13</v>
      </c>
      <c r="L8" s="88"/>
      <c r="M8" s="10" t="s">
        <v>11</v>
      </c>
      <c r="N8" s="1"/>
      <c r="O8" s="11" t="s">
        <v>12</v>
      </c>
      <c r="P8" s="74" t="s">
        <v>124</v>
      </c>
      <c r="Q8" s="11" t="s">
        <v>13</v>
      </c>
      <c r="R8" s="96"/>
      <c r="S8" s="10" t="s">
        <v>11</v>
      </c>
      <c r="T8" s="1"/>
      <c r="U8" s="11" t="s">
        <v>12</v>
      </c>
      <c r="V8" s="74" t="s">
        <v>124</v>
      </c>
      <c r="W8" s="11" t="s">
        <v>13</v>
      </c>
      <c r="X8" s="95"/>
      <c r="Y8" s="1"/>
      <c r="Z8" s="1"/>
      <c r="AA8" s="1"/>
      <c r="AB8" s="1"/>
      <c r="AC8" s="1"/>
      <c r="AD8" s="1"/>
      <c r="AE8" s="49"/>
      <c r="AF8" s="1"/>
      <c r="AG8" s="1"/>
    </row>
    <row r="9" spans="1:33" ht="30" customHeight="1">
      <c r="A9" s="13">
        <v>1</v>
      </c>
      <c r="B9" s="14"/>
      <c r="C9" s="15"/>
      <c r="D9" s="16">
        <f aca="true" t="shared" si="0" ref="D9:D16">IF(B9="","",IF(C9="-",VLOOKUP(B9,matrice_diff,2,FALSE),IF(C9="O",VLOOKUP(B9,matrice_diff,3,FALSE),IF(C9="&lt;",VLOOKUP(B9,matrice_diff,4,FALSE),IF(C9="/",VLOOKUP(B9,matrice_diff,5,FALSE),VLOOKUP(B9,matrice_diff,2,FALSE))))))</f>
      </c>
      <c r="E9" s="17"/>
      <c r="F9" s="90">
        <f aca="true" t="shared" si="1" ref="F9:F16">IF(B9="","",VLOOKUP(B9,matrice_diff,7,FALSE))</f>
      </c>
      <c r="G9" s="13">
        <v>1</v>
      </c>
      <c r="H9" s="14"/>
      <c r="I9" s="15"/>
      <c r="J9" s="19">
        <f aca="true" t="shared" si="2" ref="J9:J16">IF(H9="","",IF(I9="-",VLOOKUP(H9,matrice_diff,2,FALSE),IF(I9="O",VLOOKUP(H9,matrice_diff,3,FALSE),IF(I9="&lt;",VLOOKUP(H9,matrice_diff,4,FALSE),IF(I9="/",VLOOKUP(H9,matrice_diff,5,FALSE),VLOOKUP(H9,matrice_diff,2,FALSE))))))</f>
      </c>
      <c r="K9" s="17"/>
      <c r="L9" s="90">
        <f aca="true" t="shared" si="3" ref="L9:L16">IF(H9="","",VLOOKUP(H9,matrice_diff,7,FALSE))</f>
      </c>
      <c r="M9" s="13">
        <v>1</v>
      </c>
      <c r="N9" s="14"/>
      <c r="O9" s="15"/>
      <c r="P9" s="16">
        <f aca="true" t="shared" si="4" ref="P9:P16">IF(N9="","",IF(O9="-",VLOOKUP(N9,matrice_diff,2,FALSE),IF(O9="O",VLOOKUP(N9,matrice_diff,3,FALSE),IF(O9="&lt;",VLOOKUP(N9,matrice_diff,4,FALSE),IF(O9="/",VLOOKUP(N9,matrice_diff,5,FALSE),VLOOKUP(N9,matrice_diff,2,FALSE))))))</f>
      </c>
      <c r="Q9" s="17"/>
      <c r="R9" s="90">
        <f aca="true" t="shared" si="5" ref="R9:R16">IF(N9="","",VLOOKUP(N9,matrice_diff,7,FALSE))</f>
      </c>
      <c r="S9" s="13">
        <v>1</v>
      </c>
      <c r="T9" s="14"/>
      <c r="U9" s="15"/>
      <c r="V9" s="16">
        <f aca="true" t="shared" si="6" ref="V9:V16">IF(T9="","",IF(U9="-",VLOOKUP(T9,matrice_diff,2,FALSE),IF(U9="O",VLOOKUP(T9,matrice_diff,3,FALSE),IF(U9="&lt;",VLOOKUP(T9,matrice_diff,4,FALSE),IF(U9="/",VLOOKUP(T9,matrice_diff,5,FALSE),VLOOKUP(T9,matrice_diff,2,FALSE))))))</f>
      </c>
      <c r="W9" s="17"/>
      <c r="X9" s="90">
        <f aca="true" t="shared" si="7" ref="X9:X16">IF(T9="","",VLOOKUP(T9,matrice_diff,7,FALSE))</f>
      </c>
      <c r="Y9" s="20"/>
      <c r="Z9" s="20"/>
      <c r="AA9" s="20"/>
      <c r="AB9" s="20"/>
      <c r="AC9" s="20"/>
      <c r="AD9" s="20"/>
      <c r="AE9" s="50"/>
      <c r="AF9" s="20"/>
      <c r="AG9" s="20"/>
    </row>
    <row r="10" spans="1:33" ht="30" customHeight="1">
      <c r="A10" s="13">
        <v>2</v>
      </c>
      <c r="B10" s="14"/>
      <c r="C10" s="15"/>
      <c r="D10" s="16">
        <f t="shared" si="0"/>
      </c>
      <c r="E10" s="17"/>
      <c r="F10" s="90">
        <f t="shared" si="1"/>
      </c>
      <c r="G10" s="13">
        <v>2</v>
      </c>
      <c r="H10" s="14"/>
      <c r="I10" s="15"/>
      <c r="J10" s="19">
        <f t="shared" si="2"/>
      </c>
      <c r="K10" s="17"/>
      <c r="L10" s="90">
        <f t="shared" si="3"/>
      </c>
      <c r="M10" s="13">
        <v>2</v>
      </c>
      <c r="N10" s="14"/>
      <c r="O10" s="15"/>
      <c r="P10" s="16">
        <f t="shared" si="4"/>
      </c>
      <c r="Q10" s="17"/>
      <c r="R10" s="90">
        <f t="shared" si="5"/>
      </c>
      <c r="S10" s="13">
        <v>2</v>
      </c>
      <c r="T10" s="14"/>
      <c r="U10" s="15"/>
      <c r="V10" s="16">
        <f t="shared" si="6"/>
      </c>
      <c r="W10" s="17"/>
      <c r="X10" s="90">
        <f t="shared" si="7"/>
      </c>
      <c r="Y10" s="20"/>
      <c r="Z10" s="20"/>
      <c r="AA10" s="20"/>
      <c r="AB10" s="20"/>
      <c r="AC10" s="20"/>
      <c r="AD10" s="20"/>
      <c r="AE10" s="50"/>
      <c r="AF10" s="20"/>
      <c r="AG10" s="20"/>
    </row>
    <row r="11" spans="1:33" ht="30" customHeight="1">
      <c r="A11" s="13">
        <v>3</v>
      </c>
      <c r="B11" s="14"/>
      <c r="C11" s="15"/>
      <c r="D11" s="16">
        <f t="shared" si="0"/>
      </c>
      <c r="E11" s="17"/>
      <c r="F11" s="90">
        <f t="shared" si="1"/>
      </c>
      <c r="G11" s="13">
        <v>3</v>
      </c>
      <c r="H11" s="14"/>
      <c r="I11" s="15"/>
      <c r="J11" s="19">
        <f t="shared" si="2"/>
      </c>
      <c r="K11" s="17"/>
      <c r="L11" s="90">
        <f t="shared" si="3"/>
      </c>
      <c r="M11" s="13">
        <v>3</v>
      </c>
      <c r="N11" s="14"/>
      <c r="O11" s="15"/>
      <c r="P11" s="16">
        <f t="shared" si="4"/>
      </c>
      <c r="Q11" s="17"/>
      <c r="R11" s="90">
        <f t="shared" si="5"/>
      </c>
      <c r="S11" s="13">
        <v>3</v>
      </c>
      <c r="T11" s="14"/>
      <c r="U11" s="15"/>
      <c r="V11" s="16">
        <f t="shared" si="6"/>
      </c>
      <c r="W11" s="17"/>
      <c r="X11" s="90">
        <f t="shared" si="7"/>
      </c>
      <c r="Y11" s="20"/>
      <c r="Z11" s="20"/>
      <c r="AA11" s="20"/>
      <c r="AB11" s="20"/>
      <c r="AC11" s="20"/>
      <c r="AD11" s="20"/>
      <c r="AE11" s="50"/>
      <c r="AF11" s="20"/>
      <c r="AG11" s="20"/>
    </row>
    <row r="12" spans="1:33" ht="30" customHeight="1">
      <c r="A12" s="13">
        <v>4</v>
      </c>
      <c r="B12" s="14"/>
      <c r="C12" s="15"/>
      <c r="D12" s="16">
        <f t="shared" si="0"/>
      </c>
      <c r="E12" s="17"/>
      <c r="F12" s="90">
        <f t="shared" si="1"/>
      </c>
      <c r="G12" s="13">
        <v>4</v>
      </c>
      <c r="H12" s="14"/>
      <c r="I12" s="15"/>
      <c r="J12" s="19">
        <f t="shared" si="2"/>
      </c>
      <c r="K12" s="17"/>
      <c r="L12" s="90">
        <f t="shared" si="3"/>
      </c>
      <c r="M12" s="13">
        <v>4</v>
      </c>
      <c r="N12" s="14"/>
      <c r="O12" s="15"/>
      <c r="P12" s="16">
        <f t="shared" si="4"/>
      </c>
      <c r="Q12" s="17"/>
      <c r="R12" s="90">
        <f t="shared" si="5"/>
      </c>
      <c r="S12" s="13">
        <v>4</v>
      </c>
      <c r="T12" s="14"/>
      <c r="U12" s="15"/>
      <c r="V12" s="16">
        <f t="shared" si="6"/>
      </c>
      <c r="W12" s="17"/>
      <c r="X12" s="90">
        <f t="shared" si="7"/>
      </c>
      <c r="Y12" s="20"/>
      <c r="Z12" s="20"/>
      <c r="AA12" s="20"/>
      <c r="AB12" s="20"/>
      <c r="AC12" s="20"/>
      <c r="AD12" s="20"/>
      <c r="AE12" s="50"/>
      <c r="AF12" s="20"/>
      <c r="AG12" s="20"/>
    </row>
    <row r="13" spans="1:33" ht="30" customHeight="1">
      <c r="A13" s="13">
        <v>5</v>
      </c>
      <c r="B13" s="14"/>
      <c r="C13" s="15"/>
      <c r="D13" s="16">
        <f t="shared" si="0"/>
      </c>
      <c r="E13" s="17"/>
      <c r="F13" s="90">
        <f t="shared" si="1"/>
      </c>
      <c r="G13" s="13">
        <v>5</v>
      </c>
      <c r="H13" s="14"/>
      <c r="I13" s="21"/>
      <c r="J13" s="19">
        <f t="shared" si="2"/>
      </c>
      <c r="K13" s="17"/>
      <c r="L13" s="90">
        <f t="shared" si="3"/>
      </c>
      <c r="M13" s="13">
        <v>5</v>
      </c>
      <c r="N13" s="14"/>
      <c r="O13" s="15"/>
      <c r="P13" s="16">
        <f t="shared" si="4"/>
      </c>
      <c r="Q13" s="17"/>
      <c r="R13" s="90">
        <f t="shared" si="5"/>
      </c>
      <c r="S13" s="13">
        <v>5</v>
      </c>
      <c r="T13" s="14"/>
      <c r="U13" s="15"/>
      <c r="V13" s="16">
        <f t="shared" si="6"/>
      </c>
      <c r="W13" s="17"/>
      <c r="X13" s="90">
        <f t="shared" si="7"/>
      </c>
      <c r="Y13" s="20"/>
      <c r="Z13" s="20"/>
      <c r="AA13" s="20"/>
      <c r="AB13" s="20"/>
      <c r="AC13" s="20"/>
      <c r="AD13" s="20"/>
      <c r="AE13" s="50"/>
      <c r="AF13" s="20"/>
      <c r="AG13" s="20"/>
    </row>
    <row r="14" spans="1:33" ht="30" customHeight="1">
      <c r="A14" s="13">
        <v>6</v>
      </c>
      <c r="B14" s="14"/>
      <c r="C14" s="15"/>
      <c r="D14" s="16">
        <f t="shared" si="0"/>
      </c>
      <c r="E14" s="17"/>
      <c r="F14" s="90">
        <f t="shared" si="1"/>
      </c>
      <c r="G14" s="13">
        <v>6</v>
      </c>
      <c r="H14" s="14"/>
      <c r="I14" s="21"/>
      <c r="J14" s="19">
        <f t="shared" si="2"/>
      </c>
      <c r="K14" s="17"/>
      <c r="L14" s="90">
        <f t="shared" si="3"/>
      </c>
      <c r="M14" s="13">
        <v>6</v>
      </c>
      <c r="N14" s="14"/>
      <c r="O14" s="15"/>
      <c r="P14" s="16">
        <f t="shared" si="4"/>
      </c>
      <c r="Q14" s="17"/>
      <c r="R14" s="90">
        <f t="shared" si="5"/>
      </c>
      <c r="S14" s="13">
        <v>6</v>
      </c>
      <c r="T14" s="14"/>
      <c r="U14" s="15"/>
      <c r="V14" s="16">
        <f t="shared" si="6"/>
      </c>
      <c r="W14" s="17"/>
      <c r="X14" s="90">
        <f t="shared" si="7"/>
      </c>
      <c r="Y14" s="20"/>
      <c r="Z14" s="20"/>
      <c r="AA14" s="20"/>
      <c r="AB14" s="20"/>
      <c r="AC14" s="20"/>
      <c r="AD14" s="20"/>
      <c r="AE14" s="50"/>
      <c r="AF14" s="20"/>
      <c r="AG14" s="20"/>
    </row>
    <row r="15" spans="1:33" ht="30" customHeight="1">
      <c r="A15" s="13">
        <v>7</v>
      </c>
      <c r="B15" s="14"/>
      <c r="C15" s="15"/>
      <c r="D15" s="16">
        <f t="shared" si="0"/>
      </c>
      <c r="E15" s="17"/>
      <c r="F15" s="90">
        <f t="shared" si="1"/>
      </c>
      <c r="G15" s="13">
        <v>7</v>
      </c>
      <c r="H15" s="14"/>
      <c r="I15" s="21"/>
      <c r="J15" s="19">
        <f t="shared" si="2"/>
      </c>
      <c r="K15" s="17"/>
      <c r="L15" s="90">
        <f t="shared" si="3"/>
      </c>
      <c r="M15" s="13">
        <v>7</v>
      </c>
      <c r="N15" s="14"/>
      <c r="O15" s="15"/>
      <c r="P15" s="16">
        <f t="shared" si="4"/>
      </c>
      <c r="Q15" s="17"/>
      <c r="R15" s="90">
        <f t="shared" si="5"/>
      </c>
      <c r="S15" s="13">
        <v>7</v>
      </c>
      <c r="T15" s="14"/>
      <c r="U15" s="15"/>
      <c r="V15" s="16">
        <f t="shared" si="6"/>
      </c>
      <c r="W15" s="17"/>
      <c r="X15" s="90">
        <f t="shared" si="7"/>
      </c>
      <c r="Y15" s="20"/>
      <c r="Z15" s="20"/>
      <c r="AA15" s="20"/>
      <c r="AB15" s="20"/>
      <c r="AC15" s="20"/>
      <c r="AD15" s="20"/>
      <c r="AE15" s="50"/>
      <c r="AF15" s="20"/>
      <c r="AG15" s="20"/>
    </row>
    <row r="16" spans="1:33" ht="30" customHeight="1" thickBot="1">
      <c r="A16" s="13">
        <v>8</v>
      </c>
      <c r="B16" s="14"/>
      <c r="C16" s="15"/>
      <c r="D16" s="16">
        <f t="shared" si="0"/>
      </c>
      <c r="E16" s="17"/>
      <c r="F16" s="90">
        <f t="shared" si="1"/>
      </c>
      <c r="G16" s="13">
        <v>8</v>
      </c>
      <c r="H16" s="14"/>
      <c r="I16" s="21"/>
      <c r="J16" s="19">
        <f t="shared" si="2"/>
      </c>
      <c r="K16" s="17"/>
      <c r="L16" s="90">
        <f t="shared" si="3"/>
      </c>
      <c r="M16" s="13">
        <v>8</v>
      </c>
      <c r="N16" s="14"/>
      <c r="O16" s="15"/>
      <c r="P16" s="16">
        <f t="shared" si="4"/>
      </c>
      <c r="Q16" s="17"/>
      <c r="R16" s="90">
        <f t="shared" si="5"/>
      </c>
      <c r="S16" s="13">
        <v>8</v>
      </c>
      <c r="T16" s="14"/>
      <c r="U16" s="15"/>
      <c r="V16" s="16">
        <f t="shared" si="6"/>
      </c>
      <c r="W16" s="17"/>
      <c r="X16" s="90">
        <f t="shared" si="7"/>
      </c>
      <c r="Y16" s="20"/>
      <c r="Z16" s="20"/>
      <c r="AA16" s="20"/>
      <c r="AB16" s="20"/>
      <c r="AC16" s="20"/>
      <c r="AD16" s="20"/>
      <c r="AE16" s="50"/>
      <c r="AF16" s="20"/>
      <c r="AG16" s="20"/>
    </row>
    <row r="17" spans="1:33" ht="29.25" customHeight="1" thickBot="1">
      <c r="A17" s="22"/>
      <c r="B17" s="22"/>
      <c r="C17" s="23" t="s">
        <v>17</v>
      </c>
      <c r="D17" s="24">
        <f>SUM(D9:D16)+F17</f>
        <v>0</v>
      </c>
      <c r="E17" s="25"/>
      <c r="F17" s="91">
        <f>IF(AND($C$3="",$I$3=""),0,IF(COUNTIF(F9:F16,"x")&gt;=2,IF(AND($C$3="18 ans et +",$I$3="G"),1,COUNTIF(F9:F16,"x")-1),0))</f>
        <v>0</v>
      </c>
      <c r="G17" s="22"/>
      <c r="H17" s="27"/>
      <c r="I17" s="28" t="s">
        <v>17</v>
      </c>
      <c r="J17" s="24">
        <f>SUM(J9:J16)+L17</f>
        <v>0</v>
      </c>
      <c r="K17" s="29"/>
      <c r="L17" s="91">
        <f>IF(AND($C$3="",$I$3=""),0,IF(COUNTIF(L9:L16,"x")&gt;=2,IF(AND($C$3="18 ans et +",$I$3="G"),1,COUNTIF(L9:L16,"x")-1),0))</f>
        <v>0</v>
      </c>
      <c r="M17" s="22"/>
      <c r="N17" s="22"/>
      <c r="O17" s="23" t="s">
        <v>17</v>
      </c>
      <c r="P17" s="24">
        <f>SUM(P9:P16)+R17</f>
        <v>0</v>
      </c>
      <c r="Q17" s="25"/>
      <c r="R17" s="91">
        <f>IF(AND($C$3="",$I$3=""),0,IF(COUNTIF(R9:R16,"x")&gt;=2,IF(AND($C$3="18 ans et +",$I$3="G"),1,COUNTIF(R9:R16,"x")-1),0))</f>
        <v>0</v>
      </c>
      <c r="S17" s="22"/>
      <c r="T17" s="22"/>
      <c r="U17" s="23" t="s">
        <v>17</v>
      </c>
      <c r="V17" s="24">
        <f>SUM(V9:V16)+X17</f>
        <v>0</v>
      </c>
      <c r="W17" s="25"/>
      <c r="X17" s="91">
        <f>IF(AND($C$3="",$I$3=""),0,IF(COUNTIF(X9:X16,"x")&gt;=2,IF(AND($C$3="18 ans et +",$I$3="G"),1,COUNTIF(X9:X16,"x")-1),0))</f>
        <v>0</v>
      </c>
      <c r="Y17" s="22"/>
      <c r="Z17" s="22"/>
      <c r="AA17" s="22"/>
      <c r="AB17" s="22"/>
      <c r="AC17" s="22"/>
      <c r="AD17" s="22"/>
      <c r="AE17" s="51"/>
      <c r="AF17" s="22"/>
      <c r="AG17" s="22"/>
    </row>
    <row r="18" spans="1:33" ht="18.75" thickBot="1">
      <c r="A18" s="22"/>
      <c r="B18" s="22"/>
      <c r="C18" s="28"/>
      <c r="D18" s="31"/>
      <c r="E18" s="32"/>
      <c r="F18" s="91"/>
      <c r="G18" s="22"/>
      <c r="H18" s="27"/>
      <c r="I18" s="33"/>
      <c r="J18" s="32"/>
      <c r="K18" s="32"/>
      <c r="L18" s="88"/>
      <c r="M18" s="22"/>
      <c r="N18" s="22"/>
      <c r="O18" s="28"/>
      <c r="P18" s="31"/>
      <c r="Q18" s="32"/>
      <c r="R18" s="97"/>
      <c r="S18" s="22"/>
      <c r="T18" s="22"/>
      <c r="U18" s="35"/>
      <c r="V18" s="31"/>
      <c r="W18" s="32"/>
      <c r="X18" s="97"/>
      <c r="Y18" s="22"/>
      <c r="Z18" s="22"/>
      <c r="AA18" s="22"/>
      <c r="AB18" s="22"/>
      <c r="AC18" s="22"/>
      <c r="AD18" s="22"/>
      <c r="AE18" s="51"/>
      <c r="AF18" s="22"/>
      <c r="AG18" s="22"/>
    </row>
    <row r="19" spans="1:33" ht="22.5" customHeight="1" thickBot="1">
      <c r="A19" s="1"/>
      <c r="B19" s="1"/>
      <c r="C19" s="1"/>
      <c r="D19" s="1"/>
      <c r="E19" s="1"/>
      <c r="F19" s="88"/>
      <c r="G19" s="1"/>
      <c r="H19" s="36"/>
      <c r="I19" s="28" t="s">
        <v>46</v>
      </c>
      <c r="J19" s="37">
        <f>SUM(D17+J17)</f>
        <v>0</v>
      </c>
      <c r="K19" s="1"/>
      <c r="L19" s="88"/>
      <c r="M19" s="1"/>
      <c r="N19" s="1"/>
      <c r="O19" s="1"/>
      <c r="P19" s="1"/>
      <c r="Q19" s="1"/>
      <c r="R19" s="95"/>
      <c r="S19" s="2"/>
      <c r="T19" s="2"/>
      <c r="U19" s="7"/>
      <c r="V19" s="1"/>
      <c r="W19" s="8"/>
      <c r="X19" s="88"/>
      <c r="Y19" s="1"/>
      <c r="Z19" s="1"/>
      <c r="AA19" s="1"/>
      <c r="AB19" s="1"/>
      <c r="AC19" s="1"/>
      <c r="AD19" s="1"/>
      <c r="AE19" s="49"/>
      <c r="AF19" s="1"/>
      <c r="AG19" s="1"/>
    </row>
    <row r="20" spans="1:33" ht="12.75">
      <c r="A20" s="1"/>
      <c r="B20" s="1"/>
      <c r="C20" s="1"/>
      <c r="D20" s="1"/>
      <c r="E20" s="1"/>
      <c r="F20" s="88"/>
      <c r="G20" s="1"/>
      <c r="H20" s="1"/>
      <c r="I20" s="1"/>
      <c r="J20" s="1"/>
      <c r="K20" s="1"/>
      <c r="L20" s="88"/>
      <c r="M20" s="1"/>
      <c r="N20" s="1"/>
      <c r="O20" s="1"/>
      <c r="P20" s="1"/>
      <c r="Q20" s="1"/>
      <c r="R20" s="95"/>
      <c r="S20" s="2"/>
      <c r="T20" s="2"/>
      <c r="U20" s="7"/>
      <c r="V20" s="1"/>
      <c r="X20" s="38" t="s">
        <v>18</v>
      </c>
      <c r="Y20" s="1"/>
      <c r="Z20" s="1"/>
      <c r="AA20" s="1"/>
      <c r="AB20" s="1"/>
      <c r="AC20" s="1"/>
      <c r="AD20" s="1"/>
      <c r="AE20" s="49"/>
      <c r="AF20" s="1"/>
      <c r="AG20" s="1"/>
    </row>
    <row r="21" spans="1:33" ht="12.75">
      <c r="A21" s="1"/>
      <c r="B21" s="1"/>
      <c r="C21" s="1"/>
      <c r="D21" s="1"/>
      <c r="E21" s="1"/>
      <c r="F21" s="88"/>
      <c r="G21" s="1"/>
      <c r="H21" s="1"/>
      <c r="I21" s="1"/>
      <c r="J21" s="1"/>
      <c r="K21" s="1"/>
      <c r="L21" s="88"/>
      <c r="M21" s="1"/>
      <c r="N21" s="1"/>
      <c r="O21" s="1"/>
      <c r="P21" s="1"/>
      <c r="Q21" s="1"/>
      <c r="R21" s="95"/>
      <c r="S21" s="2"/>
      <c r="T21" s="2"/>
      <c r="U21" s="7"/>
      <c r="V21" s="1"/>
      <c r="W21" s="1"/>
      <c r="X21" s="88"/>
      <c r="Y21" s="1"/>
      <c r="Z21" s="1"/>
      <c r="AA21" s="1"/>
      <c r="AB21" s="1"/>
      <c r="AC21" s="1"/>
      <c r="AD21" s="1"/>
      <c r="AE21" s="49"/>
      <c r="AF21" s="1"/>
      <c r="AG21" s="1"/>
    </row>
    <row r="22" spans="1:33" ht="12.75">
      <c r="A22" s="1"/>
      <c r="B22" s="1"/>
      <c r="C22" s="1"/>
      <c r="D22" s="1"/>
      <c r="E22" s="1"/>
      <c r="F22" s="88"/>
      <c r="G22" s="1"/>
      <c r="H22" s="1"/>
      <c r="I22" s="1"/>
      <c r="J22" s="1"/>
      <c r="K22" s="1"/>
      <c r="L22" s="88"/>
      <c r="M22" s="1"/>
      <c r="N22" s="1"/>
      <c r="O22" s="1"/>
      <c r="P22" s="1"/>
      <c r="Q22" s="1"/>
      <c r="R22" s="95"/>
      <c r="S22" s="2"/>
      <c r="T22" s="2"/>
      <c r="U22" s="7"/>
      <c r="V22" s="1"/>
      <c r="W22" s="1"/>
      <c r="X22" s="88"/>
      <c r="Y22" s="1"/>
      <c r="Z22" s="1"/>
      <c r="AA22" s="1"/>
      <c r="AB22" s="1"/>
      <c r="AC22" s="1"/>
      <c r="AD22" s="1"/>
      <c r="AE22" s="49"/>
      <c r="AF22" s="1"/>
      <c r="AG22" s="1"/>
    </row>
    <row r="23" spans="1:33" ht="12.75">
      <c r="A23" s="1"/>
      <c r="B23" s="1"/>
      <c r="C23" s="1"/>
      <c r="D23" s="1"/>
      <c r="E23" s="1"/>
      <c r="F23" s="88"/>
      <c r="G23" s="1"/>
      <c r="H23" s="1"/>
      <c r="I23" s="1"/>
      <c r="J23" s="1"/>
      <c r="K23" s="1"/>
      <c r="L23" s="88"/>
      <c r="M23" s="1"/>
      <c r="N23" s="1"/>
      <c r="O23" s="1"/>
      <c r="P23" s="1"/>
      <c r="Q23" s="1"/>
      <c r="R23" s="95"/>
      <c r="S23" s="2"/>
      <c r="T23" s="2"/>
      <c r="U23" s="7"/>
      <c r="V23" s="1"/>
      <c r="W23" s="8"/>
      <c r="X23" s="88"/>
      <c r="Y23" s="1"/>
      <c r="Z23" s="1"/>
      <c r="AA23" s="1"/>
      <c r="AB23" s="1"/>
      <c r="AC23" s="1"/>
      <c r="AD23" s="1"/>
      <c r="AE23" s="49"/>
      <c r="AF23" s="1"/>
      <c r="AG23" s="1"/>
    </row>
    <row r="24" spans="1:33" ht="12.75">
      <c r="A24" s="1"/>
      <c r="B24" s="1"/>
      <c r="C24" s="1"/>
      <c r="D24" s="1"/>
      <c r="E24" s="1"/>
      <c r="F24" s="88"/>
      <c r="G24" s="1"/>
      <c r="H24" s="1"/>
      <c r="I24" s="1"/>
      <c r="J24" s="1"/>
      <c r="K24" s="1"/>
      <c r="L24" s="88"/>
      <c r="M24" s="1"/>
      <c r="N24" s="1"/>
      <c r="O24" s="1"/>
      <c r="P24" s="1"/>
      <c r="Q24" s="1"/>
      <c r="R24" s="95"/>
      <c r="S24" s="2"/>
      <c r="T24" s="2"/>
      <c r="U24" s="7"/>
      <c r="V24" s="1"/>
      <c r="W24" s="8"/>
      <c r="X24" s="88"/>
      <c r="Y24" s="1"/>
      <c r="Z24" s="1"/>
      <c r="AA24" s="1"/>
      <c r="AB24" s="1"/>
      <c r="AC24" s="1"/>
      <c r="AD24" s="1"/>
      <c r="AE24" s="49"/>
      <c r="AF24" s="1"/>
      <c r="AG24" s="1"/>
    </row>
    <row r="25" spans="1:33" ht="12.75">
      <c r="A25" s="39"/>
      <c r="B25" s="39"/>
      <c r="C25" s="39"/>
      <c r="D25" s="39"/>
      <c r="E25" s="39"/>
      <c r="F25" s="92"/>
      <c r="G25" s="39"/>
      <c r="H25" s="39"/>
      <c r="I25" s="39"/>
      <c r="J25" s="39"/>
      <c r="K25" s="39"/>
      <c r="L25" s="92"/>
      <c r="M25" s="39"/>
      <c r="N25" s="39"/>
      <c r="O25" s="39"/>
      <c r="P25" s="39"/>
      <c r="Q25" s="39"/>
      <c r="R25" s="92"/>
      <c r="S25" s="39"/>
      <c r="T25" s="39"/>
      <c r="U25" s="12"/>
      <c r="V25" s="39"/>
      <c r="W25" s="39"/>
      <c r="X25" s="92"/>
      <c r="Y25" s="39"/>
      <c r="Z25" s="47"/>
      <c r="AA25" s="48" t="s">
        <v>15</v>
      </c>
      <c r="AB25" s="48" t="s">
        <v>19</v>
      </c>
      <c r="AC25" s="48" t="s">
        <v>16</v>
      </c>
      <c r="AD25" s="48" t="s">
        <v>20</v>
      </c>
      <c r="AE25" s="52"/>
      <c r="AF25" s="39"/>
      <c r="AG25" s="40" t="s">
        <v>112</v>
      </c>
    </row>
    <row r="26" spans="1:33" ht="12.75">
      <c r="A26" s="39"/>
      <c r="B26" s="39"/>
      <c r="C26" s="39"/>
      <c r="D26" s="39"/>
      <c r="E26" s="39"/>
      <c r="F26" s="92"/>
      <c r="G26" s="39"/>
      <c r="H26" s="39"/>
      <c r="I26" s="39"/>
      <c r="J26" s="39"/>
      <c r="K26" s="39"/>
      <c r="L26" s="92"/>
      <c r="M26" s="39"/>
      <c r="N26" s="39"/>
      <c r="O26" s="39"/>
      <c r="P26" s="39"/>
      <c r="Q26" s="39"/>
      <c r="R26" s="92"/>
      <c r="S26" s="39"/>
      <c r="T26" s="39"/>
      <c r="U26" s="12"/>
      <c r="V26" s="39"/>
      <c r="W26" s="39"/>
      <c r="X26" s="92"/>
      <c r="Y26" s="39"/>
      <c r="Z26" s="58" t="s">
        <v>22</v>
      </c>
      <c r="AA26" s="59">
        <v>0.1</v>
      </c>
      <c r="AB26" s="60" t="s">
        <v>114</v>
      </c>
      <c r="AC26" s="60" t="s">
        <v>114</v>
      </c>
      <c r="AD26" s="60" t="s">
        <v>114</v>
      </c>
      <c r="AE26" s="61" t="s">
        <v>23</v>
      </c>
      <c r="AF26" s="39"/>
      <c r="AG26" s="40" t="s">
        <v>19</v>
      </c>
    </row>
    <row r="27" spans="1:33" ht="12.75">
      <c r="A27" s="39"/>
      <c r="B27" s="39"/>
      <c r="C27" s="39"/>
      <c r="D27" s="39"/>
      <c r="E27" s="39"/>
      <c r="F27" s="92"/>
      <c r="G27" s="39"/>
      <c r="H27" s="39"/>
      <c r="I27" s="39"/>
      <c r="J27" s="39"/>
      <c r="K27" s="39"/>
      <c r="L27" s="92"/>
      <c r="M27" s="39"/>
      <c r="N27" s="39"/>
      <c r="O27" s="39"/>
      <c r="P27" s="39"/>
      <c r="Q27" s="39"/>
      <c r="R27" s="92"/>
      <c r="S27" s="39"/>
      <c r="T27" s="39"/>
      <c r="U27" s="12"/>
      <c r="V27" s="39"/>
      <c r="W27" s="39"/>
      <c r="X27" s="92"/>
      <c r="Y27" s="39"/>
      <c r="Z27" s="58" t="s">
        <v>24</v>
      </c>
      <c r="AA27" s="59">
        <v>0.1</v>
      </c>
      <c r="AB27" s="60" t="s">
        <v>114</v>
      </c>
      <c r="AC27" s="60" t="s">
        <v>114</v>
      </c>
      <c r="AD27" s="60" t="s">
        <v>114</v>
      </c>
      <c r="AE27" s="61" t="s">
        <v>25</v>
      </c>
      <c r="AF27" s="39"/>
      <c r="AG27" s="40" t="s">
        <v>16</v>
      </c>
    </row>
    <row r="28" spans="1:33" ht="12.75">
      <c r="A28" s="39"/>
      <c r="B28" s="39"/>
      <c r="C28" s="39"/>
      <c r="D28" s="39"/>
      <c r="E28" s="39"/>
      <c r="F28" s="92"/>
      <c r="G28" s="39"/>
      <c r="H28" s="39"/>
      <c r="I28" s="39"/>
      <c r="J28" s="39"/>
      <c r="K28" s="39"/>
      <c r="L28" s="92"/>
      <c r="M28" s="39"/>
      <c r="N28" s="39"/>
      <c r="O28" s="39"/>
      <c r="P28" s="39"/>
      <c r="Q28" s="39"/>
      <c r="R28" s="92"/>
      <c r="S28" s="39"/>
      <c r="T28" s="39"/>
      <c r="U28" s="12"/>
      <c r="V28" s="39"/>
      <c r="W28" s="39"/>
      <c r="X28" s="92"/>
      <c r="Y28" s="39"/>
      <c r="Z28" s="58" t="s">
        <v>27</v>
      </c>
      <c r="AA28" s="59">
        <v>0.1</v>
      </c>
      <c r="AB28" s="60" t="s">
        <v>114</v>
      </c>
      <c r="AC28" s="60" t="s">
        <v>114</v>
      </c>
      <c r="AD28" s="60" t="s">
        <v>114</v>
      </c>
      <c r="AE28" s="61" t="s">
        <v>5</v>
      </c>
      <c r="AF28" s="39"/>
      <c r="AG28" s="40" t="s">
        <v>20</v>
      </c>
    </row>
    <row r="29" spans="1:33" ht="12.75">
      <c r="A29" s="39"/>
      <c r="B29" s="39"/>
      <c r="C29" s="39"/>
      <c r="D29" s="39"/>
      <c r="E29" s="39"/>
      <c r="F29" s="92"/>
      <c r="G29" s="39"/>
      <c r="H29" s="39"/>
      <c r="I29" s="39"/>
      <c r="J29" s="39"/>
      <c r="K29" s="39"/>
      <c r="L29" s="92"/>
      <c r="M29" s="39"/>
      <c r="N29" s="39"/>
      <c r="O29" s="39"/>
      <c r="P29" s="39"/>
      <c r="Q29" s="39"/>
      <c r="R29" s="92"/>
      <c r="S29" s="39"/>
      <c r="T29" s="39"/>
      <c r="U29" s="12"/>
      <c r="V29" s="39"/>
      <c r="W29" s="39"/>
      <c r="X29" s="92"/>
      <c r="Y29" s="39"/>
      <c r="Z29" s="58" t="s">
        <v>29</v>
      </c>
      <c r="AA29" s="59">
        <v>0.2</v>
      </c>
      <c r="AB29" s="60" t="s">
        <v>114</v>
      </c>
      <c r="AC29" s="60" t="s">
        <v>114</v>
      </c>
      <c r="AD29" s="60" t="s">
        <v>114</v>
      </c>
      <c r="AE29" s="61" t="s">
        <v>30</v>
      </c>
      <c r="AF29" s="39"/>
      <c r="AG29" s="39"/>
    </row>
    <row r="30" spans="1:33" ht="12.75">
      <c r="A30" s="39"/>
      <c r="B30" s="39"/>
      <c r="C30" s="39"/>
      <c r="D30" s="39"/>
      <c r="E30" s="39"/>
      <c r="F30" s="92"/>
      <c r="G30" s="39"/>
      <c r="H30" s="39"/>
      <c r="I30" s="39"/>
      <c r="J30" s="39"/>
      <c r="K30" s="39"/>
      <c r="L30" s="92"/>
      <c r="M30" s="39"/>
      <c r="N30" s="39"/>
      <c r="O30" s="39"/>
      <c r="P30" s="39"/>
      <c r="Q30" s="39"/>
      <c r="R30" s="92"/>
      <c r="S30" s="39"/>
      <c r="T30" s="39"/>
      <c r="U30" s="12"/>
      <c r="V30" s="39"/>
      <c r="W30" s="39"/>
      <c r="X30" s="92"/>
      <c r="Y30" s="39"/>
      <c r="Z30" s="62" t="s">
        <v>31</v>
      </c>
      <c r="AA30" s="63" t="s">
        <v>32</v>
      </c>
      <c r="AB30" s="63" t="s">
        <v>32</v>
      </c>
      <c r="AC30" s="63" t="s">
        <v>32</v>
      </c>
      <c r="AD30" s="63" t="s">
        <v>32</v>
      </c>
      <c r="AE30" s="64"/>
      <c r="AF30" s="39"/>
      <c r="AG30" s="39"/>
    </row>
    <row r="31" spans="1:33" ht="12.75">
      <c r="A31" s="39"/>
      <c r="B31" s="39"/>
      <c r="C31" s="39"/>
      <c r="D31" s="39"/>
      <c r="E31" s="39"/>
      <c r="F31" s="92"/>
      <c r="G31" s="39"/>
      <c r="H31" s="39"/>
      <c r="I31" s="39"/>
      <c r="J31" s="39"/>
      <c r="K31" s="39"/>
      <c r="L31" s="92"/>
      <c r="M31" s="39"/>
      <c r="N31" s="39"/>
      <c r="O31" s="39"/>
      <c r="P31" s="39"/>
      <c r="Q31" s="39"/>
      <c r="R31" s="92"/>
      <c r="S31" s="39"/>
      <c r="T31" s="39"/>
      <c r="U31" s="12"/>
      <c r="V31" s="39"/>
      <c r="W31" s="39"/>
      <c r="X31" s="92"/>
      <c r="Y31" s="39"/>
      <c r="Z31" s="65" t="s">
        <v>33</v>
      </c>
      <c r="AA31" s="66" t="s">
        <v>113</v>
      </c>
      <c r="AB31" s="66">
        <v>0.5</v>
      </c>
      <c r="AC31" s="66">
        <v>0.6</v>
      </c>
      <c r="AD31" s="66">
        <v>0.6</v>
      </c>
      <c r="AE31" s="67" t="s">
        <v>34</v>
      </c>
      <c r="AF31" s="39"/>
      <c r="AG31" s="39"/>
    </row>
    <row r="32" spans="1:33" ht="12.75">
      <c r="A32" s="39"/>
      <c r="B32" s="39"/>
      <c r="C32" s="39"/>
      <c r="D32" s="39"/>
      <c r="E32" s="39"/>
      <c r="F32" s="92"/>
      <c r="G32" s="39"/>
      <c r="H32" s="39"/>
      <c r="I32" s="39"/>
      <c r="J32" s="39"/>
      <c r="K32" s="39"/>
      <c r="L32" s="92"/>
      <c r="M32" s="39"/>
      <c r="N32" s="39"/>
      <c r="O32" s="39"/>
      <c r="P32" s="39"/>
      <c r="Q32" s="39"/>
      <c r="R32" s="92"/>
      <c r="S32" s="39"/>
      <c r="T32" s="39"/>
      <c r="U32" s="12"/>
      <c r="V32" s="39"/>
      <c r="W32" s="39"/>
      <c r="X32" s="92"/>
      <c r="Y32" s="39"/>
      <c r="Z32" s="65" t="s">
        <v>35</v>
      </c>
      <c r="AA32" s="66" t="s">
        <v>113</v>
      </c>
      <c r="AB32" s="66">
        <v>0.6</v>
      </c>
      <c r="AC32" s="66">
        <v>0.7</v>
      </c>
      <c r="AD32" s="60">
        <v>0.7</v>
      </c>
      <c r="AE32" s="67" t="s">
        <v>36</v>
      </c>
      <c r="AF32" s="39"/>
      <c r="AG32" s="39"/>
    </row>
    <row r="33" spans="1:33" ht="12.75">
      <c r="A33" s="9"/>
      <c r="B33" s="9"/>
      <c r="C33" s="9"/>
      <c r="D33" s="9"/>
      <c r="E33" s="9"/>
      <c r="F33" s="89"/>
      <c r="G33" s="9"/>
      <c r="H33" s="9"/>
      <c r="I33" s="9"/>
      <c r="J33" s="9"/>
      <c r="K33" s="9"/>
      <c r="L33" s="89"/>
      <c r="M33" s="9"/>
      <c r="N33" s="9"/>
      <c r="O33" s="9"/>
      <c r="P33" s="9"/>
      <c r="Q33" s="9"/>
      <c r="R33" s="98"/>
      <c r="S33" s="41"/>
      <c r="T33" s="41"/>
      <c r="U33" s="42"/>
      <c r="V33" s="9"/>
      <c r="W33" s="9"/>
      <c r="X33" s="89"/>
      <c r="Y33" s="9"/>
      <c r="Z33" s="65" t="s">
        <v>37</v>
      </c>
      <c r="AA33" s="66">
        <v>0.8</v>
      </c>
      <c r="AB33" s="60" t="s">
        <v>114</v>
      </c>
      <c r="AC33" s="60" t="s">
        <v>114</v>
      </c>
      <c r="AD33" s="60" t="s">
        <v>114</v>
      </c>
      <c r="AE33" s="67" t="s">
        <v>110</v>
      </c>
      <c r="AF33" s="9"/>
      <c r="AG33" s="9"/>
    </row>
    <row r="34" spans="1:33" ht="12.75">
      <c r="A34" s="9"/>
      <c r="B34" s="9"/>
      <c r="C34" s="9"/>
      <c r="D34" s="9"/>
      <c r="E34" s="9"/>
      <c r="F34" s="89"/>
      <c r="G34" s="9"/>
      <c r="H34" s="9"/>
      <c r="I34" s="9"/>
      <c r="J34" s="9"/>
      <c r="K34" s="9"/>
      <c r="L34" s="89"/>
      <c r="M34" s="9"/>
      <c r="N34" s="9"/>
      <c r="O34" s="9"/>
      <c r="P34" s="9"/>
      <c r="Q34" s="9"/>
      <c r="R34" s="98"/>
      <c r="S34" s="41"/>
      <c r="T34" s="41"/>
      <c r="U34" s="42"/>
      <c r="V34" s="9"/>
      <c r="W34" s="9"/>
      <c r="X34" s="89"/>
      <c r="Y34" s="9"/>
      <c r="Z34" s="65" t="s">
        <v>55</v>
      </c>
      <c r="AA34" s="66">
        <v>1</v>
      </c>
      <c r="AB34" s="60" t="s">
        <v>114</v>
      </c>
      <c r="AC34" s="60" t="s">
        <v>114</v>
      </c>
      <c r="AD34" s="60" t="s">
        <v>114</v>
      </c>
      <c r="AE34" s="67" t="s">
        <v>56</v>
      </c>
      <c r="AF34" s="9"/>
      <c r="AG34" s="9"/>
    </row>
    <row r="35" spans="1:33" ht="12.75">
      <c r="A35" s="9"/>
      <c r="B35" s="9"/>
      <c r="C35" s="9"/>
      <c r="D35" s="9"/>
      <c r="E35" s="9"/>
      <c r="F35" s="89"/>
      <c r="G35" s="9"/>
      <c r="H35" s="9"/>
      <c r="I35" s="9"/>
      <c r="J35" s="9"/>
      <c r="K35" s="9"/>
      <c r="L35" s="89"/>
      <c r="M35" s="9"/>
      <c r="N35" s="9"/>
      <c r="O35" s="9"/>
      <c r="P35" s="9"/>
      <c r="Q35" s="9"/>
      <c r="R35" s="98"/>
      <c r="S35" s="41"/>
      <c r="T35" s="41"/>
      <c r="U35" s="42"/>
      <c r="V35" s="9"/>
      <c r="W35" s="9"/>
      <c r="X35" s="89"/>
      <c r="Y35" s="9"/>
      <c r="Z35" s="65" t="s">
        <v>57</v>
      </c>
      <c r="AA35" s="66">
        <v>1.2</v>
      </c>
      <c r="AB35" s="60" t="s">
        <v>114</v>
      </c>
      <c r="AC35" s="60" t="s">
        <v>114</v>
      </c>
      <c r="AD35" s="60" t="s">
        <v>114</v>
      </c>
      <c r="AE35" s="67" t="s">
        <v>58</v>
      </c>
      <c r="AF35" s="9"/>
      <c r="AG35" s="9"/>
    </row>
    <row r="36" spans="1:33" ht="12.75">
      <c r="A36" s="9"/>
      <c r="B36" s="9"/>
      <c r="C36" s="9"/>
      <c r="D36" s="9"/>
      <c r="E36" s="9"/>
      <c r="F36" s="89"/>
      <c r="G36" s="9"/>
      <c r="H36" s="9"/>
      <c r="I36" s="9"/>
      <c r="J36" s="9"/>
      <c r="K36" s="9"/>
      <c r="L36" s="89"/>
      <c r="M36" s="9"/>
      <c r="N36" s="9"/>
      <c r="O36" s="9"/>
      <c r="P36" s="9"/>
      <c r="Q36" s="9"/>
      <c r="R36" s="98"/>
      <c r="S36" s="41"/>
      <c r="T36" s="41"/>
      <c r="U36" s="42"/>
      <c r="V36" s="9"/>
      <c r="W36" s="9"/>
      <c r="X36" s="89"/>
      <c r="Y36" s="9"/>
      <c r="Z36" s="65" t="s">
        <v>59</v>
      </c>
      <c r="AA36" s="66">
        <v>1.4</v>
      </c>
      <c r="AB36" s="60" t="s">
        <v>114</v>
      </c>
      <c r="AC36" s="60" t="s">
        <v>114</v>
      </c>
      <c r="AD36" s="60" t="s">
        <v>114</v>
      </c>
      <c r="AE36" s="67" t="s">
        <v>60</v>
      </c>
      <c r="AF36" s="9"/>
      <c r="AG36" s="9"/>
    </row>
    <row r="37" spans="1:33" ht="12.75">
      <c r="A37" s="9"/>
      <c r="B37" s="9"/>
      <c r="C37" s="9"/>
      <c r="D37" s="9"/>
      <c r="E37" s="9"/>
      <c r="F37" s="89"/>
      <c r="G37" s="9"/>
      <c r="H37" s="9"/>
      <c r="I37" s="9"/>
      <c r="J37" s="9"/>
      <c r="K37" s="9"/>
      <c r="L37" s="89"/>
      <c r="M37" s="9"/>
      <c r="N37" s="9"/>
      <c r="O37" s="9"/>
      <c r="P37" s="9"/>
      <c r="Q37" s="9"/>
      <c r="R37" s="98"/>
      <c r="S37" s="41"/>
      <c r="T37" s="41"/>
      <c r="U37" s="42"/>
      <c r="V37" s="9"/>
      <c r="W37" s="9"/>
      <c r="X37" s="89"/>
      <c r="Y37" s="9"/>
      <c r="Z37" s="65" t="s">
        <v>61</v>
      </c>
      <c r="AA37" s="66">
        <v>1.7</v>
      </c>
      <c r="AB37" s="60" t="s">
        <v>114</v>
      </c>
      <c r="AC37" s="60" t="s">
        <v>114</v>
      </c>
      <c r="AD37" s="60" t="s">
        <v>114</v>
      </c>
      <c r="AE37" s="67" t="s">
        <v>62</v>
      </c>
      <c r="AF37" s="9"/>
      <c r="AG37" s="9"/>
    </row>
    <row r="38" spans="1:33" ht="12.75">
      <c r="A38" s="9"/>
      <c r="B38" s="9"/>
      <c r="C38" s="9"/>
      <c r="D38" s="9"/>
      <c r="E38" s="9"/>
      <c r="F38" s="89"/>
      <c r="G38" s="9"/>
      <c r="H38" s="9"/>
      <c r="I38" s="9"/>
      <c r="J38" s="9"/>
      <c r="K38" s="9"/>
      <c r="L38" s="89"/>
      <c r="M38" s="9"/>
      <c r="N38" s="9"/>
      <c r="O38" s="9"/>
      <c r="P38" s="9"/>
      <c r="Q38" s="9"/>
      <c r="R38" s="98"/>
      <c r="S38" s="41"/>
      <c r="T38" s="41"/>
      <c r="U38" s="42"/>
      <c r="V38" s="9"/>
      <c r="W38" s="9"/>
      <c r="X38" s="89"/>
      <c r="Y38" s="9"/>
      <c r="Z38" s="65" t="s">
        <v>38</v>
      </c>
      <c r="AA38" s="66">
        <v>0.9</v>
      </c>
      <c r="AB38" s="66" t="s">
        <v>114</v>
      </c>
      <c r="AC38" s="66" t="s">
        <v>114</v>
      </c>
      <c r="AD38" s="60" t="s">
        <v>114</v>
      </c>
      <c r="AE38" s="67" t="s">
        <v>39</v>
      </c>
      <c r="AF38" s="9"/>
      <c r="AG38" s="9"/>
    </row>
    <row r="39" spans="1:33" ht="12.75">
      <c r="A39" s="9"/>
      <c r="B39" s="9"/>
      <c r="C39" s="9"/>
      <c r="D39" s="9"/>
      <c r="E39" s="9"/>
      <c r="F39" s="89"/>
      <c r="G39" s="9"/>
      <c r="H39" s="9"/>
      <c r="I39" s="9"/>
      <c r="J39" s="9"/>
      <c r="K39" s="9"/>
      <c r="L39" s="89"/>
      <c r="M39" s="9"/>
      <c r="N39" s="9"/>
      <c r="O39" s="9"/>
      <c r="P39" s="9"/>
      <c r="Q39" s="9"/>
      <c r="R39" s="98"/>
      <c r="S39" s="41"/>
      <c r="T39" s="41"/>
      <c r="U39" s="42"/>
      <c r="V39" s="9"/>
      <c r="W39" s="9"/>
      <c r="X39" s="89"/>
      <c r="Y39" s="9"/>
      <c r="Z39" s="65" t="s">
        <v>63</v>
      </c>
      <c r="AA39" s="66">
        <v>1.1</v>
      </c>
      <c r="AB39" s="66" t="s">
        <v>114</v>
      </c>
      <c r="AC39" s="66" t="s">
        <v>114</v>
      </c>
      <c r="AD39" s="60" t="s">
        <v>114</v>
      </c>
      <c r="AE39" s="67" t="s">
        <v>40</v>
      </c>
      <c r="AF39" s="9"/>
      <c r="AG39" s="9"/>
    </row>
    <row r="40" spans="1:33" ht="12.75">
      <c r="A40" s="9"/>
      <c r="B40" s="9"/>
      <c r="C40" s="9"/>
      <c r="D40" s="9"/>
      <c r="E40" s="9"/>
      <c r="F40" s="89"/>
      <c r="G40" s="9"/>
      <c r="H40" s="9"/>
      <c r="I40" s="9"/>
      <c r="J40" s="9"/>
      <c r="K40" s="9"/>
      <c r="L40" s="89"/>
      <c r="M40" s="9"/>
      <c r="N40" s="9"/>
      <c r="O40" s="9"/>
      <c r="P40" s="9"/>
      <c r="Q40" s="9"/>
      <c r="R40" s="98"/>
      <c r="S40" s="41"/>
      <c r="T40" s="41"/>
      <c r="U40" s="42"/>
      <c r="V40" s="9"/>
      <c r="W40" s="9"/>
      <c r="X40" s="89"/>
      <c r="Y40" s="9"/>
      <c r="Z40" s="65" t="s">
        <v>64</v>
      </c>
      <c r="AA40" s="66">
        <v>1.3</v>
      </c>
      <c r="AB40" s="66" t="s">
        <v>114</v>
      </c>
      <c r="AC40" s="66" t="s">
        <v>114</v>
      </c>
      <c r="AD40" s="60" t="s">
        <v>114</v>
      </c>
      <c r="AE40" s="67" t="s">
        <v>41</v>
      </c>
      <c r="AF40" s="9"/>
      <c r="AG40" s="9"/>
    </row>
    <row r="41" spans="1:33" ht="12.75">
      <c r="A41" s="9"/>
      <c r="B41" s="9"/>
      <c r="C41" s="9"/>
      <c r="D41" s="9"/>
      <c r="E41" s="9"/>
      <c r="F41" s="89"/>
      <c r="G41" s="9"/>
      <c r="H41" s="9"/>
      <c r="I41" s="9"/>
      <c r="J41" s="9"/>
      <c r="K41" s="9"/>
      <c r="L41" s="89"/>
      <c r="M41" s="9"/>
      <c r="N41" s="9"/>
      <c r="O41" s="9"/>
      <c r="P41" s="9"/>
      <c r="Q41" s="9"/>
      <c r="R41" s="98"/>
      <c r="S41" s="41"/>
      <c r="T41" s="41"/>
      <c r="U41" s="42"/>
      <c r="V41" s="9"/>
      <c r="W41" s="9"/>
      <c r="X41" s="89"/>
      <c r="Y41" s="9"/>
      <c r="Z41" s="65" t="s">
        <v>65</v>
      </c>
      <c r="AA41" s="66">
        <v>1.6</v>
      </c>
      <c r="AB41" s="66" t="s">
        <v>114</v>
      </c>
      <c r="AC41" s="66" t="s">
        <v>114</v>
      </c>
      <c r="AD41" s="60" t="s">
        <v>114</v>
      </c>
      <c r="AE41" s="67" t="s">
        <v>66</v>
      </c>
      <c r="AF41" s="9"/>
      <c r="AG41" s="9"/>
    </row>
    <row r="42" spans="1:33" ht="12.75">
      <c r="A42" s="9"/>
      <c r="B42" s="9"/>
      <c r="C42" s="9"/>
      <c r="D42" s="9"/>
      <c r="E42" s="9"/>
      <c r="F42" s="89"/>
      <c r="G42" s="9"/>
      <c r="H42" s="9"/>
      <c r="I42" s="9"/>
      <c r="J42" s="9"/>
      <c r="K42" s="9"/>
      <c r="L42" s="89"/>
      <c r="M42" s="9"/>
      <c r="N42" s="9"/>
      <c r="O42" s="9"/>
      <c r="P42" s="9"/>
      <c r="Q42" s="9"/>
      <c r="R42" s="98"/>
      <c r="S42" s="41"/>
      <c r="T42" s="41"/>
      <c r="U42" s="42"/>
      <c r="V42" s="9"/>
      <c r="W42" s="9"/>
      <c r="X42" s="89"/>
      <c r="Y42" s="9"/>
      <c r="Z42" s="65" t="s">
        <v>67</v>
      </c>
      <c r="AA42" s="66">
        <v>1.9</v>
      </c>
      <c r="AB42" s="66" t="s">
        <v>114</v>
      </c>
      <c r="AC42" s="66" t="s">
        <v>114</v>
      </c>
      <c r="AD42" s="60" t="s">
        <v>114</v>
      </c>
      <c r="AE42" s="67" t="s">
        <v>68</v>
      </c>
      <c r="AF42" s="9"/>
      <c r="AG42" s="9"/>
    </row>
    <row r="43" spans="1:33" ht="12.75">
      <c r="A43" s="9"/>
      <c r="B43" s="9"/>
      <c r="C43" s="9"/>
      <c r="D43" s="9"/>
      <c r="E43" s="9"/>
      <c r="F43" s="89"/>
      <c r="G43" s="9"/>
      <c r="H43" s="9"/>
      <c r="I43" s="9"/>
      <c r="J43" s="9"/>
      <c r="K43" s="9"/>
      <c r="L43" s="89"/>
      <c r="M43" s="9"/>
      <c r="N43" s="9"/>
      <c r="O43" s="9"/>
      <c r="P43" s="9"/>
      <c r="Q43" s="9"/>
      <c r="R43" s="98"/>
      <c r="S43" s="41"/>
      <c r="T43" s="41"/>
      <c r="U43" s="42"/>
      <c r="V43" s="9"/>
      <c r="W43" s="9"/>
      <c r="X43" s="89"/>
      <c r="Y43" s="9"/>
      <c r="Z43" s="65" t="s">
        <v>69</v>
      </c>
      <c r="AA43" s="66">
        <v>2.3</v>
      </c>
      <c r="AB43" s="66" t="s">
        <v>114</v>
      </c>
      <c r="AC43" s="66" t="s">
        <v>114</v>
      </c>
      <c r="AD43" s="60" t="s">
        <v>114</v>
      </c>
      <c r="AE43" s="67" t="s">
        <v>70</v>
      </c>
      <c r="AF43" s="9"/>
      <c r="AG43" s="9"/>
    </row>
    <row r="44" spans="1:33" ht="12.75">
      <c r="A44" s="9"/>
      <c r="B44" s="9"/>
      <c r="C44" s="9"/>
      <c r="D44" s="9"/>
      <c r="E44" s="9"/>
      <c r="F44" s="89"/>
      <c r="G44" s="9"/>
      <c r="H44" s="9"/>
      <c r="I44" s="9"/>
      <c r="J44" s="9"/>
      <c r="K44" s="9"/>
      <c r="L44" s="89"/>
      <c r="M44" s="9"/>
      <c r="N44" s="9"/>
      <c r="O44" s="9"/>
      <c r="P44" s="9"/>
      <c r="Q44" s="9"/>
      <c r="R44" s="98"/>
      <c r="S44" s="41"/>
      <c r="T44" s="41"/>
      <c r="U44" s="42"/>
      <c r="V44" s="9"/>
      <c r="W44" s="9"/>
      <c r="X44" s="89"/>
      <c r="Y44" s="9"/>
      <c r="Z44" s="65" t="s">
        <v>71</v>
      </c>
      <c r="AA44" s="66">
        <v>2.7</v>
      </c>
      <c r="AB44" s="66" t="s">
        <v>114</v>
      </c>
      <c r="AC44" s="66" t="s">
        <v>114</v>
      </c>
      <c r="AD44" s="60" t="s">
        <v>114</v>
      </c>
      <c r="AE44" s="67" t="s">
        <v>72</v>
      </c>
      <c r="AF44" s="9"/>
      <c r="AG44" s="9"/>
    </row>
    <row r="45" spans="1:33" ht="12.75">
      <c r="A45" s="9"/>
      <c r="B45" s="9"/>
      <c r="C45" s="9"/>
      <c r="D45" s="9"/>
      <c r="E45" s="9"/>
      <c r="F45" s="89"/>
      <c r="G45" s="9"/>
      <c r="H45" s="9"/>
      <c r="I45" s="9"/>
      <c r="J45" s="9"/>
      <c r="K45" s="9"/>
      <c r="L45" s="89"/>
      <c r="M45" s="9"/>
      <c r="N45" s="9"/>
      <c r="O45" s="9"/>
      <c r="P45" s="9"/>
      <c r="Q45" s="9"/>
      <c r="R45" s="98"/>
      <c r="S45" s="41"/>
      <c r="T45" s="41"/>
      <c r="U45" s="42"/>
      <c r="V45" s="9"/>
      <c r="W45" s="9"/>
      <c r="X45" s="89"/>
      <c r="Y45" s="9"/>
      <c r="Z45" s="65" t="s">
        <v>73</v>
      </c>
      <c r="AA45" s="66">
        <v>3.1</v>
      </c>
      <c r="AB45" s="66" t="s">
        <v>114</v>
      </c>
      <c r="AC45" s="66" t="s">
        <v>114</v>
      </c>
      <c r="AD45" s="66"/>
      <c r="AE45" s="67" t="s">
        <v>74</v>
      </c>
      <c r="AF45" s="9"/>
      <c r="AG45" s="9"/>
    </row>
    <row r="46" spans="1:33" ht="12.75">
      <c r="A46" s="9"/>
      <c r="B46" s="9"/>
      <c r="C46" s="9"/>
      <c r="D46" s="9"/>
      <c r="E46" s="9"/>
      <c r="F46" s="89"/>
      <c r="G46" s="9"/>
      <c r="H46" s="9"/>
      <c r="I46" s="9"/>
      <c r="J46" s="9"/>
      <c r="K46" s="9"/>
      <c r="L46" s="89"/>
      <c r="M46" s="9"/>
      <c r="N46" s="9"/>
      <c r="O46" s="9"/>
      <c r="P46" s="9"/>
      <c r="Q46" s="9"/>
      <c r="R46" s="98"/>
      <c r="S46" s="41"/>
      <c r="T46" s="41"/>
      <c r="U46" s="42"/>
      <c r="V46" s="9"/>
      <c r="W46" s="9"/>
      <c r="X46" s="89"/>
      <c r="Y46" s="9"/>
      <c r="Z46" s="62" t="s">
        <v>42</v>
      </c>
      <c r="AA46" s="63" t="s">
        <v>32</v>
      </c>
      <c r="AB46" s="63" t="s">
        <v>32</v>
      </c>
      <c r="AC46" s="63" t="s">
        <v>32</v>
      </c>
      <c r="AD46" s="63" t="s">
        <v>32</v>
      </c>
      <c r="AE46" s="64"/>
      <c r="AF46" s="9"/>
      <c r="AG46" s="9"/>
    </row>
    <row r="47" spans="1:33" ht="12.75">
      <c r="A47" s="9"/>
      <c r="B47" s="9"/>
      <c r="C47" s="9"/>
      <c r="D47" s="9"/>
      <c r="E47" s="9"/>
      <c r="F47" s="89"/>
      <c r="G47" s="9"/>
      <c r="H47" s="9"/>
      <c r="I47" s="9"/>
      <c r="J47" s="9"/>
      <c r="K47" s="9"/>
      <c r="L47" s="89"/>
      <c r="M47" s="9"/>
      <c r="N47" s="9"/>
      <c r="O47" s="9"/>
      <c r="P47" s="9"/>
      <c r="Q47" s="9"/>
      <c r="R47" s="98"/>
      <c r="S47" s="41"/>
      <c r="T47" s="41"/>
      <c r="U47" s="42"/>
      <c r="V47" s="9"/>
      <c r="W47" s="9"/>
      <c r="X47" s="89"/>
      <c r="Y47" s="9"/>
      <c r="Z47" s="65" t="s">
        <v>43</v>
      </c>
      <c r="AA47" s="66" t="s">
        <v>113</v>
      </c>
      <c r="AB47" s="68">
        <v>2</v>
      </c>
      <c r="AC47" s="68">
        <v>2.2</v>
      </c>
      <c r="AD47" s="68">
        <v>2.4</v>
      </c>
      <c r="AE47" s="67" t="s">
        <v>75</v>
      </c>
      <c r="AF47" s="86" t="s">
        <v>149</v>
      </c>
      <c r="AG47" s="9"/>
    </row>
    <row r="48" spans="1:33" ht="12.75">
      <c r="A48" s="9"/>
      <c r="B48" s="9"/>
      <c r="C48" s="9"/>
      <c r="D48" s="9"/>
      <c r="E48" s="9"/>
      <c r="F48" s="89"/>
      <c r="G48" s="9"/>
      <c r="H48" s="9"/>
      <c r="I48" s="9"/>
      <c r="J48" s="9"/>
      <c r="K48" s="9"/>
      <c r="L48" s="89"/>
      <c r="M48" s="9"/>
      <c r="N48" s="9"/>
      <c r="O48" s="9"/>
      <c r="P48" s="9"/>
      <c r="Q48" s="9"/>
      <c r="R48" s="98"/>
      <c r="S48" s="41"/>
      <c r="T48" s="41"/>
      <c r="U48" s="42"/>
      <c r="V48" s="9"/>
      <c r="W48" s="9"/>
      <c r="X48" s="89"/>
      <c r="Y48" s="9"/>
      <c r="Z48" s="65" t="s">
        <v>14</v>
      </c>
      <c r="AA48" s="66" t="s">
        <v>113</v>
      </c>
      <c r="AB48" s="60">
        <v>2.2</v>
      </c>
      <c r="AC48" s="60">
        <v>2.4</v>
      </c>
      <c r="AD48" s="68">
        <v>2.6</v>
      </c>
      <c r="AE48" s="67" t="s">
        <v>76</v>
      </c>
      <c r="AF48" s="86" t="s">
        <v>149</v>
      </c>
      <c r="AG48" s="9"/>
    </row>
    <row r="49" spans="26:32" ht="12.75">
      <c r="Z49" s="65" t="s">
        <v>77</v>
      </c>
      <c r="AA49" s="66" t="s">
        <v>113</v>
      </c>
      <c r="AB49" s="60">
        <v>2.4</v>
      </c>
      <c r="AC49" s="60">
        <v>2.6</v>
      </c>
      <c r="AD49" s="68" t="s">
        <v>114</v>
      </c>
      <c r="AE49" s="67" t="s">
        <v>78</v>
      </c>
      <c r="AF49" s="87" t="s">
        <v>149</v>
      </c>
    </row>
    <row r="50" spans="26:32" ht="12.75">
      <c r="Z50" s="65" t="s">
        <v>79</v>
      </c>
      <c r="AA50" s="66" t="s">
        <v>113</v>
      </c>
      <c r="AB50" s="60">
        <v>2.2</v>
      </c>
      <c r="AC50" s="60">
        <v>2.4</v>
      </c>
      <c r="AD50" s="68">
        <v>2.6</v>
      </c>
      <c r="AE50" s="67" t="s">
        <v>80</v>
      </c>
      <c r="AF50" s="87" t="s">
        <v>149</v>
      </c>
    </row>
    <row r="51" spans="26:32" ht="12.75">
      <c r="Z51" s="65" t="s">
        <v>81</v>
      </c>
      <c r="AA51" s="66" t="s">
        <v>113</v>
      </c>
      <c r="AB51" s="60">
        <v>2.4</v>
      </c>
      <c r="AC51" s="60">
        <v>2.6</v>
      </c>
      <c r="AD51" s="68">
        <v>2.8</v>
      </c>
      <c r="AE51" s="67" t="s">
        <v>82</v>
      </c>
      <c r="AF51" s="87" t="s">
        <v>149</v>
      </c>
    </row>
    <row r="52" spans="26:32" ht="12.75">
      <c r="Z52" s="65" t="s">
        <v>83</v>
      </c>
      <c r="AA52" s="66" t="s">
        <v>113</v>
      </c>
      <c r="AB52" s="60">
        <v>2.4</v>
      </c>
      <c r="AC52" s="60">
        <v>2.6</v>
      </c>
      <c r="AD52" s="68">
        <v>2.8</v>
      </c>
      <c r="AE52" s="67" t="s">
        <v>111</v>
      </c>
      <c r="AF52" s="87" t="s">
        <v>149</v>
      </c>
    </row>
    <row r="53" spans="26:32" ht="12.75">
      <c r="Z53" s="65" t="s">
        <v>44</v>
      </c>
      <c r="AA53" s="66" t="s">
        <v>113</v>
      </c>
      <c r="AB53" s="60">
        <v>3.2</v>
      </c>
      <c r="AC53" s="60" t="s">
        <v>114</v>
      </c>
      <c r="AD53" s="68">
        <v>3.6</v>
      </c>
      <c r="AE53" s="69" t="s">
        <v>102</v>
      </c>
      <c r="AF53" s="87" t="s">
        <v>149</v>
      </c>
    </row>
    <row r="54" spans="26:32" ht="12.75">
      <c r="Z54" s="65" t="s">
        <v>84</v>
      </c>
      <c r="AA54" s="66" t="s">
        <v>113</v>
      </c>
      <c r="AB54" s="60">
        <v>3.2</v>
      </c>
      <c r="AC54" s="60">
        <v>3.4</v>
      </c>
      <c r="AD54" s="68">
        <v>3.6</v>
      </c>
      <c r="AE54" s="67" t="s">
        <v>85</v>
      </c>
      <c r="AF54" s="87" t="s">
        <v>149</v>
      </c>
    </row>
    <row r="55" spans="26:32" ht="12.75">
      <c r="Z55" s="65" t="s">
        <v>86</v>
      </c>
      <c r="AA55" s="66" t="s">
        <v>113</v>
      </c>
      <c r="AB55" s="60">
        <v>3.2</v>
      </c>
      <c r="AC55" s="60">
        <v>3.4</v>
      </c>
      <c r="AD55" s="68">
        <v>3.6</v>
      </c>
      <c r="AE55" s="67" t="s">
        <v>103</v>
      </c>
      <c r="AF55" s="87" t="s">
        <v>149</v>
      </c>
    </row>
    <row r="56" spans="26:32" ht="12.75">
      <c r="Z56" s="65" t="s">
        <v>148</v>
      </c>
      <c r="AA56" s="66" t="s">
        <v>113</v>
      </c>
      <c r="AB56" s="60">
        <v>3.8</v>
      </c>
      <c r="AC56" s="60" t="s">
        <v>114</v>
      </c>
      <c r="AD56" s="68">
        <v>4.2</v>
      </c>
      <c r="AE56" s="69" t="s">
        <v>104</v>
      </c>
      <c r="AF56" s="87" t="s">
        <v>149</v>
      </c>
    </row>
    <row r="57" spans="26:32" ht="12.75">
      <c r="Z57" s="65" t="s">
        <v>88</v>
      </c>
      <c r="AA57" s="66" t="s">
        <v>113</v>
      </c>
      <c r="AB57" s="60">
        <v>4.4</v>
      </c>
      <c r="AC57" s="60" t="s">
        <v>114</v>
      </c>
      <c r="AD57" s="68">
        <v>4.8</v>
      </c>
      <c r="AE57" s="69" t="s">
        <v>105</v>
      </c>
      <c r="AF57" s="87" t="s">
        <v>149</v>
      </c>
    </row>
    <row r="58" spans="26:32" ht="12.75">
      <c r="Z58" s="65" t="s">
        <v>89</v>
      </c>
      <c r="AA58" s="66" t="s">
        <v>113</v>
      </c>
      <c r="AB58" s="60">
        <v>4.4</v>
      </c>
      <c r="AC58" s="60" t="s">
        <v>114</v>
      </c>
      <c r="AD58" s="68">
        <v>4.8</v>
      </c>
      <c r="AE58" s="69" t="s">
        <v>106</v>
      </c>
      <c r="AF58" s="87" t="s">
        <v>149</v>
      </c>
    </row>
    <row r="59" spans="26:32" ht="12.75">
      <c r="Z59" s="65" t="s">
        <v>90</v>
      </c>
      <c r="AA59" s="66" t="s">
        <v>113</v>
      </c>
      <c r="AB59" s="60">
        <v>4.4</v>
      </c>
      <c r="AC59" s="60" t="s">
        <v>114</v>
      </c>
      <c r="AD59" s="68">
        <v>4.8</v>
      </c>
      <c r="AE59" s="69" t="s">
        <v>107</v>
      </c>
      <c r="AF59" s="87" t="s">
        <v>149</v>
      </c>
    </row>
    <row r="60" spans="26:32" ht="12.75">
      <c r="Z60" s="65" t="s">
        <v>91</v>
      </c>
      <c r="AA60" s="66" t="s">
        <v>113</v>
      </c>
      <c r="AB60" s="60" t="s">
        <v>114</v>
      </c>
      <c r="AC60" s="60" t="s">
        <v>114</v>
      </c>
      <c r="AD60" s="68">
        <v>6.4</v>
      </c>
      <c r="AE60" s="69" t="s">
        <v>108</v>
      </c>
      <c r="AF60" s="87" t="s">
        <v>149</v>
      </c>
    </row>
    <row r="61" spans="26:32" ht="12.75">
      <c r="Z61" s="62" t="s">
        <v>45</v>
      </c>
      <c r="AA61" s="63" t="s">
        <v>32</v>
      </c>
      <c r="AB61" s="63" t="s">
        <v>32</v>
      </c>
      <c r="AC61" s="63" t="s">
        <v>32</v>
      </c>
      <c r="AD61" s="63" t="s">
        <v>32</v>
      </c>
      <c r="AE61" s="64"/>
      <c r="AF61" s="87"/>
    </row>
    <row r="62" spans="26:32" ht="12.75">
      <c r="Z62" s="65" t="s">
        <v>98</v>
      </c>
      <c r="AA62" s="66" t="s">
        <v>113</v>
      </c>
      <c r="AB62" s="68">
        <v>4.5</v>
      </c>
      <c r="AC62" s="60">
        <v>5.1</v>
      </c>
      <c r="AD62" s="60">
        <v>5.7</v>
      </c>
      <c r="AE62" s="69" t="s">
        <v>92</v>
      </c>
      <c r="AF62" s="87" t="s">
        <v>149</v>
      </c>
    </row>
    <row r="63" spans="26:32" ht="12.75">
      <c r="Z63" s="65" t="s">
        <v>99</v>
      </c>
      <c r="AA63" s="66" t="s">
        <v>113</v>
      </c>
      <c r="AB63" s="68">
        <v>5.4</v>
      </c>
      <c r="AC63" s="60">
        <v>6</v>
      </c>
      <c r="AD63" s="60" t="s">
        <v>114</v>
      </c>
      <c r="AE63" s="69" t="s">
        <v>93</v>
      </c>
      <c r="AF63" s="87" t="s">
        <v>149</v>
      </c>
    </row>
    <row r="64" spans="26:32" ht="12.75">
      <c r="Z64" s="65" t="s">
        <v>100</v>
      </c>
      <c r="AA64" s="66" t="s">
        <v>113</v>
      </c>
      <c r="AB64" s="68">
        <v>6.3</v>
      </c>
      <c r="AC64" s="60">
        <v>6.9</v>
      </c>
      <c r="AD64" s="60" t="s">
        <v>114</v>
      </c>
      <c r="AE64" s="69" t="s">
        <v>94</v>
      </c>
      <c r="AF64" s="87" t="s">
        <v>149</v>
      </c>
    </row>
    <row r="65" spans="26:32" ht="12.75">
      <c r="Z65" s="65" t="s">
        <v>95</v>
      </c>
      <c r="AA65" s="66" t="s">
        <v>113</v>
      </c>
      <c r="AB65" s="68">
        <v>11.1</v>
      </c>
      <c r="AC65" s="60" t="s">
        <v>114</v>
      </c>
      <c r="AD65" s="60" t="s">
        <v>114</v>
      </c>
      <c r="AE65" s="69" t="s">
        <v>109</v>
      </c>
      <c r="AF65" s="87" t="s">
        <v>149</v>
      </c>
    </row>
    <row r="66" spans="26:32" ht="12.75">
      <c r="Z66" s="62" t="s">
        <v>96</v>
      </c>
      <c r="AA66" s="70"/>
      <c r="AB66" s="70"/>
      <c r="AC66" s="70"/>
      <c r="AD66" s="70"/>
      <c r="AE66" s="71"/>
      <c r="AF66" s="87"/>
    </row>
    <row r="67" spans="26:32" ht="12.75">
      <c r="Z67" s="65" t="s">
        <v>101</v>
      </c>
      <c r="AA67" s="66" t="s">
        <v>113</v>
      </c>
      <c r="AB67" s="68">
        <v>8</v>
      </c>
      <c r="AC67" s="60" t="s">
        <v>114</v>
      </c>
      <c r="AD67" s="60" t="s">
        <v>114</v>
      </c>
      <c r="AE67" s="69" t="s">
        <v>97</v>
      </c>
      <c r="AF67" s="87" t="s">
        <v>149</v>
      </c>
    </row>
  </sheetData>
  <sheetProtection insertColumns="0" insertRows="0" insertHyperlinks="0" deleteColumns="0" deleteRows="0"/>
  <mergeCells count="11">
    <mergeCell ref="B1:F2"/>
    <mergeCell ref="H1:R1"/>
    <mergeCell ref="H2:R2"/>
    <mergeCell ref="C3:F3"/>
    <mergeCell ref="O3:R3"/>
    <mergeCell ref="S7:W7"/>
    <mergeCell ref="C4:I4"/>
    <mergeCell ref="O4:R4"/>
    <mergeCell ref="A7:E7"/>
    <mergeCell ref="G7:K7"/>
    <mergeCell ref="M7:Q7"/>
  </mergeCells>
  <dataValidations count="6">
    <dataValidation type="list" allowBlank="1" showInputMessage="1" showErrorMessage="1" sqref="H9:H16 B9:B16 T9:T16 N9:N16">
      <formula1>figure</formula1>
    </dataValidation>
    <dataValidation type="list" allowBlank="1" showInputMessage="1" showErrorMessage="1" sqref="U9:U16 C9:C16 I9:I16 O9:O16">
      <formula1>position</formula1>
    </dataValidation>
    <dataValidation showInputMessage="1" showErrorMessage="1" sqref="S7:W7 M7:Q7"/>
    <dataValidation allowBlank="1" showErrorMessage="1" sqref="J17"/>
    <dataValidation type="list" allowBlank="1" showInputMessage="1" showErrorMessage="1" sqref="I3">
      <formula1>"F,G"</formula1>
    </dataValidation>
    <dataValidation type="list" allowBlank="1" showInputMessage="1" showErrorMessage="1" sqref="C3:F3">
      <formula1>"15-17 ans, 18 ans et +"</formula1>
    </dataValidation>
  </dataValidations>
  <printOptions/>
  <pageMargins left="0.38" right="0.29" top="0.48" bottom="0.52" header="0.5118110236220472" footer="0.5118110236220472"/>
  <pageSetup horizontalDpi="1200" verticalDpi="1200" orientation="landscape" paperSize="9" scale="73" r:id="rId2"/>
  <rowBreaks count="1" manualBreakCount="1">
    <brk id="21" max="255" man="1"/>
  </rowBreaks>
  <colBreaks count="1" manualBreakCount="1">
    <brk id="2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0"/>
  <sheetViews>
    <sheetView zoomScale="65" zoomScaleNormal="65" zoomScalePageLayoutView="0" workbookViewId="0" topLeftCell="A1">
      <selection activeCell="C3" sqref="C3:G3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5" width="10.140625" style="0" bestFit="1" customWidth="1"/>
    <col min="6" max="6" width="6.7109375" style="0" customWidth="1"/>
    <col min="7" max="7" width="9.7109375" style="0" customWidth="1"/>
    <col min="8" max="8" width="2.7109375" style="0" customWidth="1"/>
    <col min="9" max="9" width="17.00390625" style="0" customWidth="1"/>
    <col min="10" max="10" width="3.421875" style="0" customWidth="1"/>
    <col min="11" max="12" width="10.140625" style="0" bestFit="1" customWidth="1"/>
    <col min="13" max="13" width="6.28125" style="0" customWidth="1"/>
    <col min="14" max="14" width="11.00390625" style="0" hidden="1" customWidth="1"/>
    <col min="15" max="15" width="3.28125" style="0" hidden="1" customWidth="1"/>
    <col min="16" max="16" width="15.8515625" style="0" customWidth="1"/>
    <col min="17" max="17" width="3.421875" style="0" hidden="1" customWidth="1"/>
    <col min="18" max="18" width="8.57421875" style="0" hidden="1" customWidth="1"/>
    <col min="19" max="19" width="5.8515625" style="0" hidden="1" customWidth="1"/>
    <col min="20" max="20" width="7.28125" style="0" hidden="1" customWidth="1"/>
    <col min="21" max="21" width="3.57421875" style="0" customWidth="1"/>
    <col min="22" max="22" width="16.7109375" style="0" customWidth="1"/>
    <col min="23" max="23" width="4.28125" style="0" customWidth="1"/>
    <col min="24" max="25" width="10.28125" style="0" bestFit="1" customWidth="1"/>
    <col min="26" max="26" width="6.7109375" style="0" customWidth="1"/>
    <col min="27" max="27" width="11.7109375" style="0" customWidth="1"/>
    <col min="28" max="28" width="11.421875" style="0" customWidth="1"/>
    <col min="29" max="29" width="35.57421875" style="0" hidden="1" customWidth="1"/>
    <col min="30" max="30" width="11.28125" style="0" hidden="1" customWidth="1"/>
    <col min="31" max="31" width="15.57421875" style="0" hidden="1" customWidth="1"/>
    <col min="32" max="32" width="15.28125" style="0" hidden="1" customWidth="1"/>
    <col min="33" max="34" width="14.8515625" style="0" hidden="1" customWidth="1"/>
    <col min="35" max="35" width="11.421875" style="53" hidden="1" customWidth="1"/>
    <col min="36" max="37" width="11.421875" style="0" hidden="1" customWidth="1"/>
  </cols>
  <sheetData>
    <row r="1" spans="1:37" ht="51" customHeight="1">
      <c r="A1" s="1"/>
      <c r="B1" s="115" t="s">
        <v>0</v>
      </c>
      <c r="C1" s="115"/>
      <c r="D1" s="115"/>
      <c r="E1" s="115"/>
      <c r="F1" s="115"/>
      <c r="G1" s="115"/>
      <c r="H1" s="1"/>
      <c r="I1" s="116" t="s">
        <v>1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5"/>
      <c r="AJ1" s="1"/>
      <c r="AK1" s="1"/>
    </row>
    <row r="2" spans="1:37" ht="27.75" customHeight="1">
      <c r="A2" s="1"/>
      <c r="B2" s="115"/>
      <c r="C2" s="115"/>
      <c r="D2" s="115"/>
      <c r="E2" s="115"/>
      <c r="F2" s="115"/>
      <c r="G2" s="115"/>
      <c r="H2" s="1"/>
      <c r="I2" s="117" t="s">
        <v>2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"/>
      <c r="V2" s="1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5"/>
      <c r="AJ2" s="1"/>
      <c r="AK2" s="1"/>
    </row>
    <row r="3" spans="1:37" ht="52.5" customHeight="1">
      <c r="A3" s="3"/>
      <c r="B3" s="4" t="s">
        <v>3</v>
      </c>
      <c r="C3" s="120" t="s">
        <v>146</v>
      </c>
      <c r="D3" s="120"/>
      <c r="E3" s="120"/>
      <c r="F3" s="120"/>
      <c r="G3" s="120"/>
      <c r="H3" s="1"/>
      <c r="I3" s="4" t="s">
        <v>4</v>
      </c>
      <c r="J3" s="5"/>
      <c r="K3" s="1"/>
      <c r="L3" s="1"/>
      <c r="M3" s="1"/>
      <c r="N3" s="1"/>
      <c r="O3" s="1"/>
      <c r="P3" s="6" t="s">
        <v>6</v>
      </c>
      <c r="Q3" s="121"/>
      <c r="R3" s="121"/>
      <c r="S3" s="121"/>
      <c r="T3" s="121"/>
      <c r="U3" s="121"/>
      <c r="V3" s="121"/>
      <c r="W3" s="121"/>
      <c r="X3" s="121"/>
      <c r="Y3" s="83"/>
      <c r="Z3" s="3"/>
      <c r="AA3" s="3"/>
      <c r="AB3" s="3"/>
      <c r="AC3" s="3"/>
      <c r="AD3" s="3"/>
      <c r="AE3" s="3"/>
      <c r="AF3" s="3"/>
      <c r="AG3" s="3"/>
      <c r="AH3" s="3"/>
      <c r="AI3" s="55"/>
      <c r="AJ3" s="3"/>
      <c r="AK3" s="3"/>
    </row>
    <row r="4" spans="1:37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3"/>
      <c r="O4" s="1"/>
      <c r="P4" s="6" t="s">
        <v>8</v>
      </c>
      <c r="Q4" s="123"/>
      <c r="R4" s="123"/>
      <c r="S4" s="123"/>
      <c r="T4" s="123"/>
      <c r="U4" s="123"/>
      <c r="V4" s="123"/>
      <c r="W4" s="123"/>
      <c r="X4" s="123"/>
      <c r="Y4" s="84"/>
      <c r="Z4" s="1"/>
      <c r="AA4" s="1"/>
      <c r="AB4" s="1"/>
      <c r="AC4" s="1"/>
      <c r="AD4" s="1"/>
      <c r="AE4" s="1"/>
      <c r="AF4" s="1"/>
      <c r="AG4" s="1"/>
      <c r="AH4" s="1"/>
      <c r="AI4" s="55"/>
      <c r="AJ4" s="1"/>
      <c r="AK4" s="1"/>
    </row>
    <row r="5" spans="1:37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7"/>
      <c r="X5" s="1"/>
      <c r="Y5" s="1"/>
      <c r="Z5" s="8"/>
      <c r="AA5" s="1"/>
      <c r="AB5" s="1"/>
      <c r="AC5" s="1"/>
      <c r="AD5" s="1"/>
      <c r="AE5" s="1"/>
      <c r="AF5" s="1"/>
      <c r="AG5" s="1"/>
      <c r="AH5" s="1"/>
      <c r="AI5" s="55"/>
      <c r="AJ5" s="1"/>
      <c r="AK5" s="1"/>
    </row>
    <row r="6" spans="1:37" ht="7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7"/>
      <c r="X6" s="1"/>
      <c r="Y6" s="1"/>
      <c r="Z6" s="8"/>
      <c r="AA6" s="1"/>
      <c r="AB6" s="1"/>
      <c r="AC6" s="1"/>
      <c r="AD6" s="1"/>
      <c r="AE6" s="1"/>
      <c r="AF6" s="1"/>
      <c r="AG6" s="1"/>
      <c r="AH6" s="1"/>
      <c r="AI6" s="55"/>
      <c r="AJ6" s="1"/>
      <c r="AK6" s="1"/>
    </row>
    <row r="7" spans="1:37" ht="18">
      <c r="A7" s="112" t="s">
        <v>47</v>
      </c>
      <c r="B7" s="112"/>
      <c r="C7" s="112"/>
      <c r="D7" s="112"/>
      <c r="E7" s="112"/>
      <c r="F7" s="112"/>
      <c r="G7" s="9"/>
      <c r="H7" s="112" t="s">
        <v>48</v>
      </c>
      <c r="I7" s="112"/>
      <c r="J7" s="112"/>
      <c r="K7" s="112"/>
      <c r="L7" s="112"/>
      <c r="M7" s="112"/>
      <c r="N7" s="1"/>
      <c r="O7" s="1"/>
      <c r="P7" s="1"/>
      <c r="Q7" s="1"/>
      <c r="R7" s="1"/>
      <c r="S7" s="1"/>
      <c r="T7" s="2"/>
      <c r="U7" s="112" t="s">
        <v>49</v>
      </c>
      <c r="V7" s="112"/>
      <c r="W7" s="112"/>
      <c r="X7" s="112"/>
      <c r="Y7" s="112"/>
      <c r="Z7" s="112"/>
      <c r="AA7" s="2"/>
      <c r="AB7" s="1"/>
      <c r="AC7" s="1"/>
      <c r="AD7" s="1"/>
      <c r="AE7" s="1"/>
      <c r="AF7" s="1"/>
      <c r="AG7" s="1"/>
      <c r="AH7" s="1"/>
      <c r="AI7" s="55"/>
      <c r="AJ7" s="1"/>
      <c r="AK7" s="1"/>
    </row>
    <row r="8" spans="1:37" ht="35.25">
      <c r="A8" s="10" t="s">
        <v>11</v>
      </c>
      <c r="B8" s="1"/>
      <c r="C8" s="11" t="s">
        <v>12</v>
      </c>
      <c r="D8" s="74" t="s">
        <v>123</v>
      </c>
      <c r="E8" s="74" t="s">
        <v>124</v>
      </c>
      <c r="F8" s="11" t="s">
        <v>13</v>
      </c>
      <c r="G8" s="1"/>
      <c r="H8" s="10" t="s">
        <v>11</v>
      </c>
      <c r="I8" s="1"/>
      <c r="J8" s="11" t="s">
        <v>12</v>
      </c>
      <c r="K8" s="74" t="s">
        <v>123</v>
      </c>
      <c r="L8" s="74" t="s">
        <v>124</v>
      </c>
      <c r="M8" s="11" t="s">
        <v>13</v>
      </c>
      <c r="N8" s="1"/>
      <c r="O8" s="1"/>
      <c r="P8" s="1"/>
      <c r="Q8" s="1"/>
      <c r="R8" s="1"/>
      <c r="S8" s="1"/>
      <c r="T8" s="2"/>
      <c r="U8" s="10" t="s">
        <v>11</v>
      </c>
      <c r="V8" s="1"/>
      <c r="W8" s="11" t="s">
        <v>12</v>
      </c>
      <c r="X8" s="74" t="s">
        <v>123</v>
      </c>
      <c r="Y8" s="74" t="s">
        <v>124</v>
      </c>
      <c r="Z8" s="11" t="s">
        <v>13</v>
      </c>
      <c r="AA8" s="2"/>
      <c r="AB8" s="1"/>
      <c r="AC8" s="1"/>
      <c r="AD8" s="1"/>
      <c r="AE8" s="1"/>
      <c r="AF8" s="1"/>
      <c r="AG8" s="1"/>
      <c r="AH8" s="1"/>
      <c r="AI8" s="55"/>
      <c r="AJ8" s="1"/>
      <c r="AK8" s="1"/>
    </row>
    <row r="9" spans="1:37" ht="30" customHeight="1">
      <c r="A9" s="13">
        <v>1</v>
      </c>
      <c r="B9" s="14"/>
      <c r="C9" s="15"/>
      <c r="D9" s="16">
        <f>IF(B9="","",IF(C9="#",VLOOKUP(B9,matrice_diff,2,FALSE),IF(C9="O",VLOOKUP(B9,matrice_diff,3,FALSE),IF(C9="&lt;",VLOOKUP(B9,matrice_diff,4,FALSE),IF(C9="/",VLOOKUP(B9,matrice_diff,5,FALSE),VLOOKUP(B9,matrice_diff,2,FALSE))))))</f>
      </c>
      <c r="E9" s="80">
        <f>IF(B9="","",IF(C9="#",VLOOKUP(B9,matrice_diff,6,FALSE),IF(C9="O",VLOOKUP(B9,matrice_diff,3,FALSE),IF(C9="&lt;",VLOOKUP(B9,matrice_diff,4,FALSE),IF(C9="/",VLOOKUP(B9,matrice_diff,5,FALSE),VLOOKUP(B9,matrice_diff,6,FALSE))))))</f>
      </c>
      <c r="F9" s="17"/>
      <c r="G9" s="18"/>
      <c r="H9" s="13">
        <v>1</v>
      </c>
      <c r="I9" s="14"/>
      <c r="J9" s="15"/>
      <c r="K9" s="16">
        <f>IF(I9="","",IF(J9="#",VLOOKUP(I9,matrice_diff,2,FALSE),IF(J9="O",VLOOKUP(I9,matrice_diff,3,FALSE),IF(J9="&lt;",VLOOKUP(I9,matrice_diff,4,FALSE),IF(J9="/",VLOOKUP(I9,matrice_diff,5,FALSE),VLOOKUP(I9,matrice_diff,2,FALSE))))))</f>
      </c>
      <c r="L9" s="80">
        <f>IF(I9="","",IF(J9="#",VLOOKUP(I9,matrice_diff,6,FALSE),IF(J9="O",VLOOKUP(I9,matrice_diff,3,FALSE),IF(J9="&lt;",VLOOKUP(I9,matrice_diff,4,FALSE),IF(J9="/",VLOOKUP(I9,matrice_diff,5,FALSE),VLOOKUP(I9,matrice_diff,6,FALSE))))))</f>
      </c>
      <c r="M9" s="17"/>
      <c r="N9" s="18"/>
      <c r="O9" s="1"/>
      <c r="P9" s="1"/>
      <c r="Q9" s="1"/>
      <c r="R9" s="1"/>
      <c r="S9" s="1"/>
      <c r="T9" s="2"/>
      <c r="U9" s="13">
        <v>1</v>
      </c>
      <c r="V9" s="14"/>
      <c r="W9" s="15"/>
      <c r="X9" s="16">
        <f>IF(V9="","",IF(W9="#",VLOOKUP(V9,matrice_diff,2,FALSE),IF(W9="O",VLOOKUP(V9,matrice_diff,3,FALSE),IF(W9="&lt;",VLOOKUP(V9,matrice_diff,4,FALSE),IF(W9="/",VLOOKUP(V9,matrice_diff,5,FALSE),VLOOKUP(V9,matrice_diff,2,FALSE))))))</f>
      </c>
      <c r="Y9" s="80">
        <f>IF(V9="","",IF(W9="#",VLOOKUP(V9,matrice_diff,6,FALSE),IF(W9="O",VLOOKUP(V9,matrice_diff,3,FALSE),IF(W9="&lt;",VLOOKUP(V9,matrice_diff,4,FALSE),IF(W9="/",VLOOKUP(V9,matrice_diff,5,FALSE),VLOOKUP(V9,matrice_diff,6,FALSE))))))</f>
      </c>
      <c r="Z9" s="17"/>
      <c r="AA9" s="18"/>
      <c r="AB9" s="20"/>
      <c r="AC9" s="20"/>
      <c r="AD9" s="20"/>
      <c r="AE9" s="20"/>
      <c r="AF9" s="20"/>
      <c r="AG9" s="20"/>
      <c r="AH9" s="20"/>
      <c r="AI9" s="50"/>
      <c r="AJ9" s="20"/>
      <c r="AK9" s="20"/>
    </row>
    <row r="10" spans="1:37" ht="30" customHeight="1">
      <c r="A10" s="13">
        <v>2</v>
      </c>
      <c r="B10" s="14"/>
      <c r="C10" s="15"/>
      <c r="D10" s="16">
        <f>IF(B10="","",IF(C10="#",VLOOKUP(B10,matrice_diff,2,FALSE),IF(C10="O",VLOOKUP(B10,matrice_diff,3,FALSE),IF(C10="&lt;",VLOOKUP(B10,matrice_diff,4,FALSE),IF(C10="/",VLOOKUP(B10,matrice_diff,5,FALSE),VLOOKUP(B10,matrice_diff,2,FALSE))))))</f>
      </c>
      <c r="E10" s="80">
        <f>IF(B10="","",IF(C10="#",VLOOKUP(B10,matrice_diff,6,FALSE),IF(C10="O",VLOOKUP(B10,matrice_diff,3,FALSE),IF(C10="&lt;",VLOOKUP(B10,matrice_diff,4,FALSE),IF(C10="/",VLOOKUP(B10,matrice_diff,5,FALSE),VLOOKUP(B10,matrice_diff,6,FALSE))))))</f>
      </c>
      <c r="F10" s="17"/>
      <c r="G10" s="18"/>
      <c r="H10" s="13">
        <v>2</v>
      </c>
      <c r="I10" s="14"/>
      <c r="J10" s="15"/>
      <c r="K10" s="16">
        <f>IF(I10="","",IF(J10="#",VLOOKUP(I10,matrice_diff,2,FALSE),IF(J10="O",VLOOKUP(I10,matrice_diff,3,FALSE),IF(J10="&lt;",VLOOKUP(I10,matrice_diff,4,FALSE),IF(J10="/",VLOOKUP(I10,matrice_diff,5,FALSE),VLOOKUP(I10,matrice_diff,2,FALSE))))))</f>
      </c>
      <c r="L10" s="80">
        <f>IF(I10="","",IF(J10="#",VLOOKUP(I10,matrice_diff,6,FALSE),IF(J10="O",VLOOKUP(I10,matrice_diff,3,FALSE),IF(J10="&lt;",VLOOKUP(I10,matrice_diff,4,FALSE),IF(J10="/",VLOOKUP(I10,matrice_diff,5,FALSE),VLOOKUP(I10,matrice_diff,6,FALSE))))))</f>
      </c>
      <c r="M10" s="17"/>
      <c r="N10" s="18"/>
      <c r="O10" s="1"/>
      <c r="P10" s="1"/>
      <c r="Q10" s="1"/>
      <c r="R10" s="1"/>
      <c r="S10" s="1"/>
      <c r="T10" s="2"/>
      <c r="U10" s="13">
        <v>2</v>
      </c>
      <c r="V10" s="14"/>
      <c r="W10" s="15"/>
      <c r="X10" s="16">
        <f>IF(V10="","",IF(W10="#",VLOOKUP(V10,matrice_diff,2,FALSE),IF(W10="O",VLOOKUP(V10,matrice_diff,3,FALSE),IF(W10="&lt;",VLOOKUP(V10,matrice_diff,4,FALSE),IF(W10="/",VLOOKUP(V10,matrice_diff,5,FALSE),VLOOKUP(V10,matrice_diff,2,FALSE))))))</f>
      </c>
      <c r="Y10" s="80">
        <f>IF(V10="","",IF(W10="#",VLOOKUP(V10,matrice_diff,6,FALSE),IF(W10="O",VLOOKUP(V10,matrice_diff,3,FALSE),IF(W10="&lt;",VLOOKUP(V10,matrice_diff,4,FALSE),IF(W10="/",VLOOKUP(V10,matrice_diff,5,FALSE),VLOOKUP(V10,matrice_diff,6,FALSE))))))</f>
      </c>
      <c r="Z10" s="17"/>
      <c r="AA10" s="18"/>
      <c r="AB10" s="20"/>
      <c r="AC10" s="20"/>
      <c r="AD10" s="20"/>
      <c r="AE10" s="20"/>
      <c r="AF10" s="20"/>
      <c r="AG10" s="20"/>
      <c r="AH10" s="20"/>
      <c r="AI10" s="50"/>
      <c r="AJ10" s="20"/>
      <c r="AK10" s="20"/>
    </row>
    <row r="11" spans="1:37" ht="30" customHeight="1">
      <c r="A11" s="13">
        <v>3</v>
      </c>
      <c r="B11" s="14"/>
      <c r="C11" s="15"/>
      <c r="D11" s="16">
        <f>IF(B11="","",IF(C11="#",VLOOKUP(B11,matrice_diff,2,FALSE),IF(C11="O",VLOOKUP(B11,matrice_diff,3,FALSE),IF(C11="&lt;",VLOOKUP(B11,matrice_diff,4,FALSE),IF(C11="/",VLOOKUP(B11,matrice_diff,5,FALSE),VLOOKUP(B11,matrice_diff,2,FALSE))))))</f>
      </c>
      <c r="E11" s="80">
        <f>IF(B11="","",IF(C11="#",VLOOKUP(B11,matrice_diff,6,FALSE),IF(C11="O",VLOOKUP(B11,matrice_diff,3,FALSE),IF(C11="&lt;",VLOOKUP(B11,matrice_diff,4,FALSE),IF(C11="/",VLOOKUP(B11,matrice_diff,5,FALSE),VLOOKUP(B11,matrice_diff,6,FALSE))))))</f>
      </c>
      <c r="F11" s="17"/>
      <c r="G11" s="18"/>
      <c r="H11" s="13">
        <v>3</v>
      </c>
      <c r="I11" s="14"/>
      <c r="J11" s="15"/>
      <c r="K11" s="16">
        <f>IF(I11="","",IF(J11="#",VLOOKUP(I11,matrice_diff,2,FALSE),IF(J11="O",VLOOKUP(I11,matrice_diff,3,FALSE),IF(J11="&lt;",VLOOKUP(I11,matrice_diff,4,FALSE),IF(J11="/",VLOOKUP(I11,matrice_diff,5,FALSE),VLOOKUP(I11,matrice_diff,2,FALSE))))))</f>
      </c>
      <c r="L11" s="80">
        <f>IF(I11="","",IF(J11="#",VLOOKUP(I11,matrice_diff,6,FALSE),IF(J11="O",VLOOKUP(I11,matrice_diff,3,FALSE),IF(J11="&lt;",VLOOKUP(I11,matrice_diff,4,FALSE),IF(J11="/",VLOOKUP(I11,matrice_diff,5,FALSE),VLOOKUP(I11,matrice_diff,6,FALSE))))))</f>
      </c>
      <c r="M11" s="17"/>
      <c r="N11" s="18"/>
      <c r="O11" s="1"/>
      <c r="P11" s="1"/>
      <c r="Q11" s="1"/>
      <c r="R11" s="1"/>
      <c r="S11" s="1"/>
      <c r="T11" s="2"/>
      <c r="U11" s="13">
        <v>3</v>
      </c>
      <c r="V11" s="14"/>
      <c r="W11" s="15"/>
      <c r="X11" s="16">
        <f>IF(V11="","",IF(W11="#",VLOOKUP(V11,matrice_diff,2,FALSE),IF(W11="O",VLOOKUP(V11,matrice_diff,3,FALSE),IF(W11="&lt;",VLOOKUP(V11,matrice_diff,4,FALSE),IF(W11="/",VLOOKUP(V11,matrice_diff,5,FALSE),VLOOKUP(V11,matrice_diff,2,FALSE))))))</f>
      </c>
      <c r="Y11" s="80">
        <f>IF(V11="","",IF(W11="#",VLOOKUP(V11,matrice_diff,6,FALSE),IF(W11="O",VLOOKUP(V11,matrice_diff,3,FALSE),IF(W11="&lt;",VLOOKUP(V11,matrice_diff,4,FALSE),IF(W11="/",VLOOKUP(V11,matrice_diff,5,FALSE),VLOOKUP(V11,matrice_diff,6,FALSE))))))</f>
      </c>
      <c r="Z11" s="17"/>
      <c r="AA11" s="18"/>
      <c r="AB11" s="20"/>
      <c r="AC11" s="20"/>
      <c r="AD11" s="20"/>
      <c r="AE11" s="20"/>
      <c r="AF11" s="20"/>
      <c r="AG11" s="20"/>
      <c r="AH11" s="20"/>
      <c r="AI11" s="50"/>
      <c r="AJ11" s="20"/>
      <c r="AK11" s="20"/>
    </row>
    <row r="12" spans="1:37" ht="30" customHeight="1">
      <c r="A12" s="13">
        <v>4</v>
      </c>
      <c r="B12" s="14"/>
      <c r="C12" s="15"/>
      <c r="D12" s="16">
        <f>IF(B12="","",IF(C12="#",VLOOKUP(B12,matrice_diff,2,FALSE),IF(C12="O",VLOOKUP(B12,matrice_diff,3,FALSE),IF(C12="&lt;",VLOOKUP(B12,matrice_diff,4,FALSE),IF(C12="/",VLOOKUP(B12,matrice_diff,5,FALSE),VLOOKUP(B12,matrice_diff,2,FALSE))))))</f>
      </c>
      <c r="E12" s="80">
        <f>IF(B12="","",IF(C12="#",VLOOKUP(B12,matrice_diff,6,FALSE),IF(C12="O",VLOOKUP(B12,matrice_diff,3,FALSE),IF(C12="&lt;",VLOOKUP(B12,matrice_diff,4,FALSE),IF(C12="/",VLOOKUP(B12,matrice_diff,5,FALSE),VLOOKUP(B12,matrice_diff,6,FALSE))))))</f>
      </c>
      <c r="F12" s="17"/>
      <c r="G12" s="18"/>
      <c r="H12" s="13">
        <v>4</v>
      </c>
      <c r="I12" s="14"/>
      <c r="J12" s="15"/>
      <c r="K12" s="16">
        <f>IF(I12="","",IF(J12="#",VLOOKUP(I12,matrice_diff,2,FALSE),IF(J12="O",VLOOKUP(I12,matrice_diff,3,FALSE),IF(J12="&lt;",VLOOKUP(I12,matrice_diff,4,FALSE),IF(J12="/",VLOOKUP(I12,matrice_diff,5,FALSE),VLOOKUP(I12,matrice_diff,2,FALSE))))))</f>
      </c>
      <c r="L12" s="80">
        <f>IF(I12="","",IF(J12="#",VLOOKUP(I12,matrice_diff,6,FALSE),IF(J12="O",VLOOKUP(I12,matrice_diff,3,FALSE),IF(J12="&lt;",VLOOKUP(I12,matrice_diff,4,FALSE),IF(J12="/",VLOOKUP(I12,matrice_diff,5,FALSE),VLOOKUP(I12,matrice_diff,6,FALSE))))))</f>
      </c>
      <c r="M12" s="17"/>
      <c r="N12" s="18"/>
      <c r="O12" s="1"/>
      <c r="P12" s="1"/>
      <c r="Q12" s="1"/>
      <c r="R12" s="1"/>
      <c r="S12" s="1"/>
      <c r="T12" s="2"/>
      <c r="U12" s="13">
        <v>4</v>
      </c>
      <c r="V12" s="14"/>
      <c r="W12" s="15"/>
      <c r="X12" s="16">
        <f>IF(V12="","",IF(W12="#",VLOOKUP(V12,matrice_diff,2,FALSE),IF(W12="O",VLOOKUP(V12,matrice_diff,3,FALSE),IF(W12="&lt;",VLOOKUP(V12,matrice_diff,4,FALSE),IF(W12="/",VLOOKUP(V12,matrice_diff,5,FALSE),VLOOKUP(V12,matrice_diff,2,FALSE))))))</f>
      </c>
      <c r="Y12" s="80">
        <f>IF(V12="","",IF(W12="#",VLOOKUP(V12,matrice_diff,6,FALSE),IF(W12="O",VLOOKUP(V12,matrice_diff,3,FALSE),IF(W12="&lt;",VLOOKUP(V12,matrice_diff,4,FALSE),IF(W12="/",VLOOKUP(V12,matrice_diff,5,FALSE),VLOOKUP(V12,matrice_diff,6,FALSE))))))</f>
      </c>
      <c r="Z12" s="17"/>
      <c r="AA12" s="18"/>
      <c r="AB12" s="20"/>
      <c r="AC12" s="20"/>
      <c r="AD12" s="20"/>
      <c r="AE12" s="20"/>
      <c r="AF12" s="20"/>
      <c r="AG12" s="20"/>
      <c r="AH12" s="20"/>
      <c r="AI12" s="50"/>
      <c r="AJ12" s="20"/>
      <c r="AK12" s="20"/>
    </row>
    <row r="13" spans="1:37" ht="30" customHeight="1" thickBot="1">
      <c r="A13" s="13">
        <v>5</v>
      </c>
      <c r="B13" s="14"/>
      <c r="C13" s="15"/>
      <c r="D13" s="16">
        <f>IF(B13="","",IF(C13="#",VLOOKUP(B13,matrice_diff,2,FALSE),IF(C13="O",VLOOKUP(B13,matrice_diff,3,FALSE),IF(C13="&lt;",VLOOKUP(B13,matrice_diff,4,FALSE),IF(C13="/",VLOOKUP(B13,matrice_diff,5,FALSE),VLOOKUP(B13,matrice_diff,2,FALSE))))))</f>
      </c>
      <c r="E13" s="80">
        <f>IF(B13="","",IF(C13="#",VLOOKUP(B13,matrice_diff,6,FALSE),IF(C13="O",VLOOKUP(B13,matrice_diff,3,FALSE),IF(C13="&lt;",VLOOKUP(B13,matrice_diff,4,FALSE),IF(C13="/",VLOOKUP(B13,matrice_diff,5,FALSE),VLOOKUP(B13,matrice_diff,6,FALSE))))))</f>
      </c>
      <c r="F13" s="17"/>
      <c r="G13" s="18"/>
      <c r="H13" s="13">
        <v>5</v>
      </c>
      <c r="I13" s="14"/>
      <c r="J13" s="21"/>
      <c r="K13" s="16">
        <f>IF(I13="","",IF(J13="#",VLOOKUP(I13,matrice_diff,2,FALSE),IF(J13="O",VLOOKUP(I13,matrice_diff,3,FALSE),IF(J13="&lt;",VLOOKUP(I13,matrice_diff,4,FALSE),IF(J13="/",VLOOKUP(I13,matrice_diff,5,FALSE),VLOOKUP(I13,matrice_diff,2,FALSE))))))</f>
      </c>
      <c r="L13" s="80">
        <f>IF(I13="","",IF(J13="#",VLOOKUP(I13,matrice_diff,6,FALSE),IF(J13="O",VLOOKUP(I13,matrice_diff,3,FALSE),IF(J13="&lt;",VLOOKUP(I13,matrice_diff,4,FALSE),IF(J13="/",VLOOKUP(I13,matrice_diff,5,FALSE),VLOOKUP(I13,matrice_diff,6,FALSE))))))</f>
      </c>
      <c r="M13" s="17"/>
      <c r="N13" s="18"/>
      <c r="O13" s="1"/>
      <c r="P13" s="1"/>
      <c r="Q13" s="1"/>
      <c r="R13" s="1"/>
      <c r="S13" s="1"/>
      <c r="T13" s="2"/>
      <c r="U13" s="13">
        <v>5</v>
      </c>
      <c r="V13" s="14"/>
      <c r="W13" s="15"/>
      <c r="X13" s="16">
        <f>IF(V13="","",IF(W13="#",VLOOKUP(V13,matrice_diff,2,FALSE),IF(W13="O",VLOOKUP(V13,matrice_diff,3,FALSE),IF(W13="&lt;",VLOOKUP(V13,matrice_diff,4,FALSE),IF(W13="/",VLOOKUP(V13,matrice_diff,5,FALSE),VLOOKUP(V13,matrice_diff,2,FALSE))))))</f>
      </c>
      <c r="Y13" s="80">
        <f>IF(V13="","",IF(W13="#",VLOOKUP(V13,matrice_diff,6,FALSE),IF(W13="O",VLOOKUP(V13,matrice_diff,3,FALSE),IF(W13="&lt;",VLOOKUP(V13,matrice_diff,4,FALSE),IF(W13="/",VLOOKUP(V13,matrice_diff,5,FALSE),VLOOKUP(V13,matrice_diff,6,FALSE))))))</f>
      </c>
      <c r="Z13" s="17"/>
      <c r="AA13" s="18"/>
      <c r="AB13" s="20"/>
      <c r="AC13" s="20"/>
      <c r="AD13" s="20"/>
      <c r="AE13" s="20"/>
      <c r="AF13" s="20"/>
      <c r="AG13" s="20"/>
      <c r="AH13" s="20"/>
      <c r="AI13" s="50"/>
      <c r="AJ13" s="20"/>
      <c r="AK13" s="20"/>
    </row>
    <row r="14" spans="1:37" ht="30" customHeight="1" thickBot="1">
      <c r="A14" s="1"/>
      <c r="B14" s="1"/>
      <c r="C14" s="1"/>
      <c r="D14" s="24">
        <f>SUM(D9:D13)</f>
        <v>0</v>
      </c>
      <c r="E14" s="81">
        <f>SUM(E9:E13)</f>
        <v>0</v>
      </c>
      <c r="F14" s="25"/>
      <c r="G14" s="18"/>
      <c r="H14" s="22"/>
      <c r="I14" s="27"/>
      <c r="J14" s="28" t="s">
        <v>17</v>
      </c>
      <c r="K14" s="24">
        <f>SUM(K9:K13)</f>
        <v>0</v>
      </c>
      <c r="L14" s="81">
        <f>SUM(L9:L13)</f>
        <v>0</v>
      </c>
      <c r="M14" s="29"/>
      <c r="N14" s="18"/>
      <c r="O14" s="1"/>
      <c r="P14" s="1"/>
      <c r="Q14" s="1"/>
      <c r="R14" s="1"/>
      <c r="S14" s="1"/>
      <c r="T14" s="2"/>
      <c r="U14" s="22"/>
      <c r="V14" s="27"/>
      <c r="W14" s="28" t="s">
        <v>17</v>
      </c>
      <c r="X14" s="24">
        <f>SUM(X9:X13)</f>
        <v>0</v>
      </c>
      <c r="Y14" s="81">
        <f>SUM(Y9:Y13)</f>
        <v>0</v>
      </c>
      <c r="Z14" s="29"/>
      <c r="AA14" s="18"/>
      <c r="AB14" s="20"/>
      <c r="AC14" s="20"/>
      <c r="AD14" s="20"/>
      <c r="AE14" s="20"/>
      <c r="AF14" s="20"/>
      <c r="AG14" s="20"/>
      <c r="AH14" s="20"/>
      <c r="AI14" s="50"/>
      <c r="AJ14" s="20"/>
      <c r="AK14" s="20"/>
    </row>
    <row r="15" spans="1:37" ht="11.25" customHeight="1">
      <c r="A15" s="1"/>
      <c r="B15" s="1"/>
      <c r="C15" s="1"/>
      <c r="D15" s="1"/>
      <c r="E15" s="1"/>
      <c r="F15" s="1"/>
      <c r="G15" s="18">
        <f aca="true" t="shared" si="0" ref="G15:N16">IF(B15="","",CONCATENATE(VLOOKUP(B15,numerique,6,FALSE)," ",C15))</f>
      </c>
      <c r="H15" s="18">
        <f t="shared" si="0"/>
      </c>
      <c r="I15" s="18">
        <f t="shared" si="0"/>
      </c>
      <c r="J15" s="18">
        <f t="shared" si="0"/>
      </c>
      <c r="K15" s="18">
        <f t="shared" si="0"/>
      </c>
      <c r="L15" s="18">
        <f t="shared" si="0"/>
      </c>
      <c r="M15" s="18">
        <f t="shared" si="0"/>
      </c>
      <c r="N15" s="18">
        <f t="shared" si="0"/>
      </c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18"/>
      <c r="AB15" s="20"/>
      <c r="AC15" s="20"/>
      <c r="AD15" s="20"/>
      <c r="AE15" s="20"/>
      <c r="AF15" s="20"/>
      <c r="AG15" s="20"/>
      <c r="AH15" s="20"/>
      <c r="AI15" s="50"/>
      <c r="AJ15" s="20"/>
      <c r="AK15" s="20"/>
    </row>
    <row r="16" spans="1:37" ht="11.25" customHeight="1">
      <c r="A16" s="1"/>
      <c r="B16" s="1"/>
      <c r="C16" s="1"/>
      <c r="D16" s="1"/>
      <c r="E16" s="1"/>
      <c r="F16" s="1"/>
      <c r="G16" s="18">
        <f t="shared" si="0"/>
      </c>
      <c r="H16" s="18">
        <f t="shared" si="0"/>
      </c>
      <c r="I16" s="18">
        <f t="shared" si="0"/>
      </c>
      <c r="J16" s="18">
        <f t="shared" si="0"/>
      </c>
      <c r="K16" s="18">
        <f t="shared" si="0"/>
      </c>
      <c r="L16" s="18">
        <f t="shared" si="0"/>
      </c>
      <c r="M16" s="18">
        <f t="shared" si="0"/>
      </c>
      <c r="N16" s="18">
        <f t="shared" si="0"/>
      </c>
      <c r="O16" s="1"/>
      <c r="P16" s="1"/>
      <c r="Q16" s="1"/>
      <c r="R16" s="1"/>
      <c r="S16" s="1"/>
      <c r="T16" s="2"/>
      <c r="U16" s="2"/>
      <c r="V16" s="2"/>
      <c r="W16" s="2"/>
      <c r="X16" s="2"/>
      <c r="Y16" s="2"/>
      <c r="Z16" s="2"/>
      <c r="AA16" s="18"/>
      <c r="AB16" s="20"/>
      <c r="AC16" s="20"/>
      <c r="AD16" s="20"/>
      <c r="AE16" s="20"/>
      <c r="AF16" s="20"/>
      <c r="AG16" s="20"/>
      <c r="AH16" s="20"/>
      <c r="AI16" s="50"/>
      <c r="AJ16" s="20"/>
      <c r="AK16" s="20"/>
    </row>
    <row r="17" spans="1:37" ht="11.25" customHeight="1">
      <c r="A17" s="22"/>
      <c r="B17" s="22"/>
      <c r="C17" s="1"/>
      <c r="D17" s="1"/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1"/>
      <c r="P17" s="1"/>
      <c r="Q17" s="1"/>
      <c r="R17" s="1"/>
      <c r="S17" s="1"/>
      <c r="T17" s="2"/>
      <c r="U17" s="2"/>
      <c r="V17" s="2"/>
      <c r="W17" s="2"/>
      <c r="X17" s="2"/>
      <c r="Y17" s="2"/>
      <c r="Z17" s="2"/>
      <c r="AA17" s="18"/>
      <c r="AB17" s="22"/>
      <c r="AC17" s="22"/>
      <c r="AD17" s="22"/>
      <c r="AE17" s="22"/>
      <c r="AF17" s="22"/>
      <c r="AG17" s="22"/>
      <c r="AH17" s="22"/>
      <c r="AI17" s="51"/>
      <c r="AJ17" s="22"/>
      <c r="AK17" s="22"/>
    </row>
    <row r="18" spans="1:37" ht="18.75" thickBot="1">
      <c r="A18" s="22"/>
      <c r="B18" s="22"/>
      <c r="C18" s="28"/>
      <c r="D18" s="1"/>
      <c r="E18" s="1"/>
      <c r="F18" s="1"/>
      <c r="G18" s="26"/>
      <c r="H18" s="22"/>
      <c r="I18" s="27"/>
      <c r="J18" s="33"/>
      <c r="K18" s="32"/>
      <c r="L18" s="32"/>
      <c r="M18" s="32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  <c r="Y18" s="2"/>
      <c r="Z18" s="2"/>
      <c r="AA18" s="34"/>
      <c r="AB18" s="22"/>
      <c r="AC18" s="22"/>
      <c r="AD18" s="22"/>
      <c r="AE18" s="22"/>
      <c r="AF18" s="22"/>
      <c r="AG18" s="22"/>
      <c r="AH18" s="22"/>
      <c r="AI18" s="51"/>
      <c r="AJ18" s="22"/>
      <c r="AK18" s="22"/>
    </row>
    <row r="19" spans="1:37" ht="22.5" customHeight="1" thickBot="1">
      <c r="A19" s="1"/>
      <c r="B19" s="1"/>
      <c r="C19" s="1"/>
      <c r="D19" s="1"/>
      <c r="E19" s="1"/>
      <c r="F19" s="1"/>
      <c r="G19" s="1"/>
      <c r="H19" s="1"/>
      <c r="I19" s="36"/>
      <c r="J19" s="28" t="s">
        <v>46</v>
      </c>
      <c r="K19" s="37">
        <f>SUM(D14+K14)</f>
        <v>0</v>
      </c>
      <c r="L19" s="32"/>
      <c r="M19" s="1"/>
      <c r="N19" s="1"/>
      <c r="O19" s="1"/>
      <c r="P19" s="1"/>
      <c r="Q19" s="1"/>
      <c r="R19" s="1"/>
      <c r="S19" s="1"/>
      <c r="T19" s="2"/>
      <c r="U19" s="2"/>
      <c r="V19" s="2"/>
      <c r="W19" s="7"/>
      <c r="X19" s="1"/>
      <c r="Y19" s="1"/>
      <c r="Z19" s="8"/>
      <c r="AA19" s="1"/>
      <c r="AB19" s="1"/>
      <c r="AC19" s="1"/>
      <c r="AD19" s="1"/>
      <c r="AE19" s="1"/>
      <c r="AF19" s="1"/>
      <c r="AG19" s="1"/>
      <c r="AH19" s="1"/>
      <c r="AI19" s="56"/>
      <c r="AJ19" s="1"/>
      <c r="AK19" s="1"/>
    </row>
    <row r="20" spans="1:3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1"/>
      <c r="N20" s="1"/>
      <c r="O20" s="1"/>
      <c r="P20" s="1"/>
      <c r="Q20" s="1"/>
      <c r="R20" s="1"/>
      <c r="S20" s="1"/>
      <c r="T20" s="2"/>
      <c r="U20" s="2"/>
      <c r="V20" s="2"/>
      <c r="W20" s="7"/>
      <c r="X20" s="1"/>
      <c r="Y20" s="1"/>
      <c r="Z20" s="38" t="s">
        <v>18</v>
      </c>
      <c r="AA20" s="1"/>
      <c r="AB20" s="1"/>
      <c r="AC20" s="1"/>
      <c r="AD20" s="1"/>
      <c r="AE20" s="1"/>
      <c r="AF20" s="1"/>
      <c r="AG20" s="1"/>
      <c r="AH20" s="1"/>
      <c r="AI20" s="56"/>
      <c r="AJ20" s="1"/>
      <c r="AK20" s="1"/>
    </row>
    <row r="21" spans="1:3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7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56"/>
      <c r="AJ21" s="1"/>
      <c r="AK21" s="1"/>
    </row>
    <row r="22" spans="1:3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56"/>
      <c r="AJ22" s="1"/>
      <c r="AK22" s="1"/>
    </row>
    <row r="23" spans="1:3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7"/>
      <c r="X23" s="1"/>
      <c r="Y23" s="1"/>
      <c r="Z23" s="8"/>
      <c r="AA23" s="1"/>
      <c r="AB23" s="1"/>
      <c r="AC23" s="1"/>
      <c r="AD23" s="1"/>
      <c r="AE23" s="1"/>
      <c r="AF23" s="1"/>
      <c r="AG23" s="1"/>
      <c r="AH23" s="1"/>
      <c r="AI23" s="56"/>
      <c r="AJ23" s="1"/>
      <c r="AK23" s="1"/>
    </row>
    <row r="24" spans="1:3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2"/>
      <c r="V24" s="2"/>
      <c r="W24" s="7"/>
      <c r="X24" s="1"/>
      <c r="Y24" s="1"/>
      <c r="Z24" s="8"/>
      <c r="AA24" s="1"/>
      <c r="AB24" s="1"/>
      <c r="AC24" s="1"/>
      <c r="AD24" s="1"/>
      <c r="AE24" s="1"/>
      <c r="AF24" s="1"/>
      <c r="AG24" s="1"/>
      <c r="AH24" s="1"/>
      <c r="AI24" s="56"/>
      <c r="AJ24" s="1"/>
      <c r="AK24" s="1"/>
    </row>
    <row r="25" spans="1:37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12"/>
      <c r="X25" s="39"/>
      <c r="Y25" s="39"/>
      <c r="Z25" s="39"/>
      <c r="AA25" s="39"/>
      <c r="AB25" s="39"/>
      <c r="AC25" s="39"/>
      <c r="AD25" s="12" t="s">
        <v>15</v>
      </c>
      <c r="AE25" s="12" t="s">
        <v>19</v>
      </c>
      <c r="AF25" s="12" t="s">
        <v>16</v>
      </c>
      <c r="AG25" s="12" t="s">
        <v>20</v>
      </c>
      <c r="AH25" s="76" t="s">
        <v>120</v>
      </c>
      <c r="AI25" s="57"/>
      <c r="AJ25" s="39"/>
      <c r="AK25" s="40" t="s">
        <v>112</v>
      </c>
    </row>
    <row r="26" spans="1:37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2"/>
      <c r="X26" s="39"/>
      <c r="Y26" s="39"/>
      <c r="Z26" s="39"/>
      <c r="AA26" s="39"/>
      <c r="AB26" s="39"/>
      <c r="AC26" s="58" t="s">
        <v>22</v>
      </c>
      <c r="AD26" s="59">
        <v>0.2</v>
      </c>
      <c r="AE26" s="60" t="s">
        <v>114</v>
      </c>
      <c r="AF26" s="60" t="s">
        <v>114</v>
      </c>
      <c r="AG26" s="60" t="s">
        <v>114</v>
      </c>
      <c r="AH26" s="59">
        <v>0.2</v>
      </c>
      <c r="AI26" s="61" t="s">
        <v>23</v>
      </c>
      <c r="AJ26" s="39"/>
      <c r="AK26" s="40" t="s">
        <v>19</v>
      </c>
    </row>
    <row r="27" spans="1:37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2"/>
      <c r="X27" s="39"/>
      <c r="Y27" s="39"/>
      <c r="Z27" s="39"/>
      <c r="AA27" s="39"/>
      <c r="AB27" s="39"/>
      <c r="AC27" s="58" t="s">
        <v>24</v>
      </c>
      <c r="AD27" s="59">
        <v>0.2</v>
      </c>
      <c r="AE27" s="60" t="s">
        <v>114</v>
      </c>
      <c r="AF27" s="60" t="s">
        <v>114</v>
      </c>
      <c r="AG27" s="60" t="s">
        <v>114</v>
      </c>
      <c r="AH27" s="59">
        <v>0.2</v>
      </c>
      <c r="AI27" s="61" t="s">
        <v>25</v>
      </c>
      <c r="AJ27" s="39"/>
      <c r="AK27" s="40" t="s">
        <v>16</v>
      </c>
    </row>
    <row r="28" spans="1:37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12"/>
      <c r="X28" s="39"/>
      <c r="Y28" s="39"/>
      <c r="Z28" s="39"/>
      <c r="AA28" s="39"/>
      <c r="AB28" s="39"/>
      <c r="AC28" s="58" t="s">
        <v>27</v>
      </c>
      <c r="AD28" s="59">
        <v>0.2</v>
      </c>
      <c r="AE28" s="60" t="s">
        <v>114</v>
      </c>
      <c r="AF28" s="60" t="s">
        <v>114</v>
      </c>
      <c r="AG28" s="60" t="s">
        <v>114</v>
      </c>
      <c r="AH28" s="59">
        <v>0.2</v>
      </c>
      <c r="AI28" s="61" t="s">
        <v>5</v>
      </c>
      <c r="AJ28" s="39"/>
      <c r="AK28" s="40" t="s">
        <v>20</v>
      </c>
    </row>
    <row r="29" spans="1:37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12"/>
      <c r="X29" s="39"/>
      <c r="Y29" s="39"/>
      <c r="Z29" s="39"/>
      <c r="AA29" s="39"/>
      <c r="AB29" s="39"/>
      <c r="AC29" s="58" t="s">
        <v>29</v>
      </c>
      <c r="AD29" s="77">
        <v>0.6</v>
      </c>
      <c r="AE29" s="60" t="s">
        <v>114</v>
      </c>
      <c r="AF29" s="60" t="s">
        <v>114</v>
      </c>
      <c r="AG29" s="60" t="s">
        <v>114</v>
      </c>
      <c r="AH29" s="59">
        <v>0.3</v>
      </c>
      <c r="AI29" s="61" t="s">
        <v>30</v>
      </c>
      <c r="AJ29" s="39"/>
      <c r="AK29" s="39"/>
    </row>
    <row r="30" spans="1:37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12"/>
      <c r="X30" s="39"/>
      <c r="Y30" s="39"/>
      <c r="Z30" s="39"/>
      <c r="AA30" s="39"/>
      <c r="AB30" s="39"/>
      <c r="AC30" s="62" t="s">
        <v>31</v>
      </c>
      <c r="AD30" s="63" t="s">
        <v>32</v>
      </c>
      <c r="AE30" s="63" t="s">
        <v>32</v>
      </c>
      <c r="AF30" s="63" t="s">
        <v>32</v>
      </c>
      <c r="AG30" s="63" t="s">
        <v>32</v>
      </c>
      <c r="AH30" s="63" t="s">
        <v>32</v>
      </c>
      <c r="AI30" s="64"/>
      <c r="AJ30" s="39"/>
      <c r="AK30" s="39"/>
    </row>
    <row r="31" spans="1:37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12"/>
      <c r="X31" s="39"/>
      <c r="Y31" s="39"/>
      <c r="Z31" s="39"/>
      <c r="AA31" s="39"/>
      <c r="AB31" s="39"/>
      <c r="AC31" s="65" t="s">
        <v>33</v>
      </c>
      <c r="AD31" s="66" t="s">
        <v>113</v>
      </c>
      <c r="AE31" s="66">
        <v>0.5</v>
      </c>
      <c r="AF31" s="66">
        <v>0.6</v>
      </c>
      <c r="AG31" s="66">
        <v>0.6</v>
      </c>
      <c r="AH31" s="66" t="s">
        <v>113</v>
      </c>
      <c r="AI31" s="67" t="s">
        <v>34</v>
      </c>
      <c r="AJ31" s="39"/>
      <c r="AK31" s="39"/>
    </row>
    <row r="32" spans="1:37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12"/>
      <c r="X32" s="39"/>
      <c r="Y32" s="39"/>
      <c r="Z32" s="39"/>
      <c r="AA32" s="39"/>
      <c r="AB32" s="39"/>
      <c r="AC32" s="65" t="s">
        <v>35</v>
      </c>
      <c r="AD32" s="66" t="s">
        <v>113</v>
      </c>
      <c r="AE32" s="66">
        <v>0.5</v>
      </c>
      <c r="AF32" s="66">
        <v>0.6</v>
      </c>
      <c r="AG32" s="60">
        <v>0.6</v>
      </c>
      <c r="AH32" s="66" t="s">
        <v>113</v>
      </c>
      <c r="AI32" s="67" t="s">
        <v>36</v>
      </c>
      <c r="AJ32" s="39"/>
      <c r="AK32" s="39"/>
    </row>
    <row r="33" spans="1:37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41"/>
      <c r="U33" s="41"/>
      <c r="V33" s="41"/>
      <c r="W33" s="42"/>
      <c r="X33" s="9"/>
      <c r="Y33" s="9"/>
      <c r="Z33" s="9"/>
      <c r="AA33" s="9"/>
      <c r="AB33" s="9"/>
      <c r="AC33" s="65" t="s">
        <v>53</v>
      </c>
      <c r="AD33" s="66">
        <v>0.4</v>
      </c>
      <c r="AE33" s="60" t="s">
        <v>114</v>
      </c>
      <c r="AF33" s="60" t="s">
        <v>114</v>
      </c>
      <c r="AG33" s="60" t="s">
        <v>114</v>
      </c>
      <c r="AH33" s="66">
        <v>0.4</v>
      </c>
      <c r="AI33" s="67" t="s">
        <v>54</v>
      </c>
      <c r="AJ33" s="9"/>
      <c r="AK33" s="9"/>
    </row>
    <row r="34" spans="1:37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41"/>
      <c r="U34" s="41"/>
      <c r="V34" s="41"/>
      <c r="W34" s="42"/>
      <c r="X34" s="9"/>
      <c r="Y34" s="9"/>
      <c r="Z34" s="9"/>
      <c r="AA34" s="9"/>
      <c r="AB34" s="9"/>
      <c r="AC34" s="65" t="s">
        <v>139</v>
      </c>
      <c r="AD34" s="78">
        <v>1.2</v>
      </c>
      <c r="AE34" s="60" t="s">
        <v>114</v>
      </c>
      <c r="AF34" s="60" t="s">
        <v>114</v>
      </c>
      <c r="AG34" s="60" t="s">
        <v>114</v>
      </c>
      <c r="AH34" s="66">
        <v>0.6</v>
      </c>
      <c r="AI34" s="67" t="s">
        <v>110</v>
      </c>
      <c r="AJ34" s="9"/>
      <c r="AK34" s="9"/>
    </row>
    <row r="35" spans="1:37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41"/>
      <c r="U35" s="41"/>
      <c r="V35" s="41"/>
      <c r="W35" s="42"/>
      <c r="X35" s="9"/>
      <c r="Y35" s="9"/>
      <c r="Z35" s="9"/>
      <c r="AA35" s="9"/>
      <c r="AB35" s="9"/>
      <c r="AC35" s="65" t="s">
        <v>140</v>
      </c>
      <c r="AD35" s="78">
        <v>1.2</v>
      </c>
      <c r="AE35" s="60" t="s">
        <v>114</v>
      </c>
      <c r="AF35" s="60" t="s">
        <v>114</v>
      </c>
      <c r="AG35" s="60" t="s">
        <v>114</v>
      </c>
      <c r="AH35" s="66">
        <v>0.6</v>
      </c>
      <c r="AI35" s="67" t="s">
        <v>110</v>
      </c>
      <c r="AJ35" s="9"/>
      <c r="AK35" s="9"/>
    </row>
    <row r="36" spans="1:37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41"/>
      <c r="U36" s="41"/>
      <c r="V36" s="41"/>
      <c r="W36" s="42"/>
      <c r="X36" s="9"/>
      <c r="Y36" s="9"/>
      <c r="Z36" s="9"/>
      <c r="AA36" s="9"/>
      <c r="AB36" s="9"/>
      <c r="AC36" s="65" t="s">
        <v>141</v>
      </c>
      <c r="AD36" s="78">
        <v>1.2</v>
      </c>
      <c r="AE36" s="60" t="s">
        <v>114</v>
      </c>
      <c r="AF36" s="60" t="s">
        <v>114</v>
      </c>
      <c r="AG36" s="60" t="s">
        <v>114</v>
      </c>
      <c r="AH36" s="66">
        <v>0.6</v>
      </c>
      <c r="AI36" s="67" t="s">
        <v>110</v>
      </c>
      <c r="AJ36" s="9"/>
      <c r="AK36" s="9"/>
    </row>
    <row r="37" spans="1:37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41"/>
      <c r="U37" s="41"/>
      <c r="V37" s="41"/>
      <c r="W37" s="42"/>
      <c r="X37" s="9"/>
      <c r="Y37" s="9"/>
      <c r="Z37" s="9"/>
      <c r="AA37" s="9"/>
      <c r="AB37" s="9"/>
      <c r="AC37" s="65" t="s">
        <v>126</v>
      </c>
      <c r="AD37" s="78">
        <v>1.2</v>
      </c>
      <c r="AE37" s="60" t="s">
        <v>114</v>
      </c>
      <c r="AF37" s="60" t="s">
        <v>114</v>
      </c>
      <c r="AG37" s="60" t="s">
        <v>114</v>
      </c>
      <c r="AH37" s="66">
        <v>0.6</v>
      </c>
      <c r="AI37" s="67" t="s">
        <v>54</v>
      </c>
      <c r="AJ37" s="9"/>
      <c r="AK37" s="9"/>
    </row>
    <row r="38" spans="1:37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41"/>
      <c r="U38" s="41"/>
      <c r="V38" s="41"/>
      <c r="W38" s="42"/>
      <c r="X38" s="9"/>
      <c r="Y38" s="9"/>
      <c r="Z38" s="9"/>
      <c r="AA38" s="9"/>
      <c r="AB38" s="9"/>
      <c r="AC38" s="65" t="s">
        <v>55</v>
      </c>
      <c r="AD38" s="78">
        <v>1.4</v>
      </c>
      <c r="AE38" s="60" t="s">
        <v>114</v>
      </c>
      <c r="AF38" s="60" t="s">
        <v>114</v>
      </c>
      <c r="AG38" s="60" t="s">
        <v>114</v>
      </c>
      <c r="AH38" s="66">
        <v>0.7</v>
      </c>
      <c r="AI38" s="67" t="s">
        <v>56</v>
      </c>
      <c r="AJ38" s="9"/>
      <c r="AK38" s="9"/>
    </row>
    <row r="39" spans="1:3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41"/>
      <c r="U39" s="41"/>
      <c r="V39" s="41"/>
      <c r="W39" s="42"/>
      <c r="X39" s="9"/>
      <c r="Y39" s="9"/>
      <c r="Z39" s="9"/>
      <c r="AA39" s="9"/>
      <c r="AB39" s="9"/>
      <c r="AC39" s="65" t="s">
        <v>57</v>
      </c>
      <c r="AD39" s="78">
        <v>1.8</v>
      </c>
      <c r="AE39" s="60" t="s">
        <v>114</v>
      </c>
      <c r="AF39" s="60" t="s">
        <v>114</v>
      </c>
      <c r="AG39" s="60" t="s">
        <v>114</v>
      </c>
      <c r="AH39" s="66">
        <v>0.9</v>
      </c>
      <c r="AI39" s="67" t="s">
        <v>58</v>
      </c>
      <c r="AJ39" s="9"/>
      <c r="AK39" s="9"/>
    </row>
    <row r="40" spans="1:37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41"/>
      <c r="U40" s="41"/>
      <c r="V40" s="41"/>
      <c r="W40" s="42"/>
      <c r="X40" s="9"/>
      <c r="Y40" s="9"/>
      <c r="Z40" s="9"/>
      <c r="AA40" s="9"/>
      <c r="AB40" s="9"/>
      <c r="AC40" s="65" t="s">
        <v>59</v>
      </c>
      <c r="AD40" s="78">
        <v>2.2</v>
      </c>
      <c r="AE40" s="60" t="s">
        <v>114</v>
      </c>
      <c r="AF40" s="60" t="s">
        <v>114</v>
      </c>
      <c r="AG40" s="60" t="s">
        <v>114</v>
      </c>
      <c r="AH40" s="66">
        <v>1.1</v>
      </c>
      <c r="AI40" s="67" t="s">
        <v>60</v>
      </c>
      <c r="AJ40" s="9"/>
      <c r="AK40" s="9"/>
    </row>
    <row r="41" spans="1:37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41"/>
      <c r="U41" s="41"/>
      <c r="V41" s="41"/>
      <c r="W41" s="42"/>
      <c r="X41" s="9"/>
      <c r="Y41" s="9"/>
      <c r="Z41" s="9"/>
      <c r="AA41" s="9"/>
      <c r="AB41" s="9"/>
      <c r="AC41" s="65" t="s">
        <v>61</v>
      </c>
      <c r="AD41" s="78">
        <v>2.8</v>
      </c>
      <c r="AE41" s="60" t="s">
        <v>114</v>
      </c>
      <c r="AF41" s="60" t="s">
        <v>114</v>
      </c>
      <c r="AG41" s="60" t="s">
        <v>114</v>
      </c>
      <c r="AH41" s="66">
        <v>1.4</v>
      </c>
      <c r="AI41" s="67" t="s">
        <v>62</v>
      </c>
      <c r="AJ41" s="9"/>
      <c r="AK41" s="9"/>
    </row>
    <row r="42" spans="1:3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41"/>
      <c r="U42" s="41"/>
      <c r="V42" s="41"/>
      <c r="W42" s="42"/>
      <c r="X42" s="9"/>
      <c r="Y42" s="9"/>
      <c r="Z42" s="9"/>
      <c r="AA42" s="9"/>
      <c r="AB42" s="9"/>
      <c r="AC42" s="65" t="s">
        <v>38</v>
      </c>
      <c r="AD42" s="78">
        <v>1.4</v>
      </c>
      <c r="AE42" s="66" t="s">
        <v>114</v>
      </c>
      <c r="AF42" s="66" t="s">
        <v>114</v>
      </c>
      <c r="AG42" s="60" t="s">
        <v>114</v>
      </c>
      <c r="AH42" s="66">
        <v>0.7</v>
      </c>
      <c r="AI42" s="67" t="s">
        <v>39</v>
      </c>
      <c r="AJ42" s="9"/>
      <c r="AK42" s="9"/>
    </row>
    <row r="43" spans="1:3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41"/>
      <c r="U43" s="41"/>
      <c r="V43" s="41"/>
      <c r="W43" s="42"/>
      <c r="X43" s="9"/>
      <c r="Y43" s="9"/>
      <c r="Z43" s="9"/>
      <c r="AA43" s="9"/>
      <c r="AB43" s="9"/>
      <c r="AC43" s="65" t="s">
        <v>63</v>
      </c>
      <c r="AD43" s="78">
        <v>1.8</v>
      </c>
      <c r="AE43" s="66" t="s">
        <v>114</v>
      </c>
      <c r="AF43" s="66" t="s">
        <v>114</v>
      </c>
      <c r="AG43" s="60" t="s">
        <v>114</v>
      </c>
      <c r="AH43" s="66">
        <v>0.9</v>
      </c>
      <c r="AI43" s="67" t="s">
        <v>40</v>
      </c>
      <c r="AJ43" s="9"/>
      <c r="AK43" s="9"/>
    </row>
    <row r="44" spans="1:3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41"/>
      <c r="U44" s="41"/>
      <c r="V44" s="41"/>
      <c r="W44" s="42"/>
      <c r="X44" s="9"/>
      <c r="Y44" s="9"/>
      <c r="Z44" s="9"/>
      <c r="AA44" s="9"/>
      <c r="AB44" s="9"/>
      <c r="AC44" s="65" t="s">
        <v>64</v>
      </c>
      <c r="AD44" s="78">
        <v>2.2</v>
      </c>
      <c r="AE44" s="66" t="s">
        <v>114</v>
      </c>
      <c r="AF44" s="66" t="s">
        <v>114</v>
      </c>
      <c r="AG44" s="60" t="s">
        <v>114</v>
      </c>
      <c r="AH44" s="66">
        <v>1.1</v>
      </c>
      <c r="AI44" s="67" t="s">
        <v>41</v>
      </c>
      <c r="AJ44" s="9"/>
      <c r="AK44" s="9"/>
    </row>
    <row r="45" spans="1:3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41"/>
      <c r="U45" s="41"/>
      <c r="V45" s="41"/>
      <c r="W45" s="42"/>
      <c r="X45" s="9"/>
      <c r="Y45" s="9"/>
      <c r="Z45" s="9"/>
      <c r="AA45" s="9"/>
      <c r="AB45" s="9"/>
      <c r="AC45" s="65" t="s">
        <v>65</v>
      </c>
      <c r="AD45" s="78">
        <v>2.8</v>
      </c>
      <c r="AE45" s="66" t="s">
        <v>114</v>
      </c>
      <c r="AF45" s="66" t="s">
        <v>114</v>
      </c>
      <c r="AG45" s="60" t="s">
        <v>114</v>
      </c>
      <c r="AH45" s="66">
        <v>1.4</v>
      </c>
      <c r="AI45" s="67" t="s">
        <v>66</v>
      </c>
      <c r="AJ45" s="9"/>
      <c r="AK45" s="9"/>
    </row>
    <row r="46" spans="1:3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41"/>
      <c r="U46" s="41"/>
      <c r="V46" s="41"/>
      <c r="W46" s="42"/>
      <c r="X46" s="9"/>
      <c r="Y46" s="9"/>
      <c r="Z46" s="9"/>
      <c r="AA46" s="9"/>
      <c r="AB46" s="9"/>
      <c r="AC46" s="65" t="s">
        <v>67</v>
      </c>
      <c r="AD46" s="78">
        <v>3.4</v>
      </c>
      <c r="AE46" s="66" t="s">
        <v>114</v>
      </c>
      <c r="AF46" s="66" t="s">
        <v>114</v>
      </c>
      <c r="AG46" s="60" t="s">
        <v>114</v>
      </c>
      <c r="AH46" s="66">
        <v>1.7</v>
      </c>
      <c r="AI46" s="67" t="s">
        <v>68</v>
      </c>
      <c r="AJ46" s="9"/>
      <c r="AK46" s="9"/>
    </row>
    <row r="47" spans="1:3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41"/>
      <c r="U47" s="41"/>
      <c r="V47" s="41"/>
      <c r="W47" s="42"/>
      <c r="X47" s="9"/>
      <c r="Y47" s="9"/>
      <c r="Z47" s="9"/>
      <c r="AA47" s="9"/>
      <c r="AB47" s="9"/>
      <c r="AC47" s="62" t="s">
        <v>42</v>
      </c>
      <c r="AD47" s="63" t="s">
        <v>32</v>
      </c>
      <c r="AE47" s="63" t="s">
        <v>32</v>
      </c>
      <c r="AF47" s="63" t="s">
        <v>32</v>
      </c>
      <c r="AG47" s="63" t="s">
        <v>32</v>
      </c>
      <c r="AH47" s="63" t="s">
        <v>32</v>
      </c>
      <c r="AI47" s="64"/>
      <c r="AJ47" s="9"/>
      <c r="AK47" s="9"/>
    </row>
    <row r="48" spans="1:3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41"/>
      <c r="U48" s="41"/>
      <c r="V48" s="41"/>
      <c r="W48" s="42"/>
      <c r="X48" s="9"/>
      <c r="Y48" s="9"/>
      <c r="Z48" s="9"/>
      <c r="AA48" s="9"/>
      <c r="AB48" s="9"/>
      <c r="AC48" s="65" t="s">
        <v>127</v>
      </c>
      <c r="AD48" s="78">
        <v>3</v>
      </c>
      <c r="AE48" s="68" t="s">
        <v>114</v>
      </c>
      <c r="AF48" s="68" t="s">
        <v>114</v>
      </c>
      <c r="AG48" s="68" t="s">
        <v>114</v>
      </c>
      <c r="AH48" s="66">
        <v>2</v>
      </c>
      <c r="AI48" s="67" t="s">
        <v>75</v>
      </c>
      <c r="AJ48" s="9"/>
      <c r="AK48" s="9"/>
    </row>
    <row r="49" spans="29:35" ht="12.75">
      <c r="AC49" s="65" t="s">
        <v>128</v>
      </c>
      <c r="AD49" s="78">
        <v>3.2</v>
      </c>
      <c r="AE49" s="68" t="s">
        <v>114</v>
      </c>
      <c r="AF49" s="68" t="s">
        <v>114</v>
      </c>
      <c r="AG49" s="68" t="s">
        <v>114</v>
      </c>
      <c r="AH49" s="66">
        <v>2.2</v>
      </c>
      <c r="AI49" s="67" t="s">
        <v>75</v>
      </c>
    </row>
    <row r="50" spans="29:35" ht="12.75">
      <c r="AC50" s="65" t="s">
        <v>129</v>
      </c>
      <c r="AD50" s="78">
        <v>3.4</v>
      </c>
      <c r="AE50" s="68" t="s">
        <v>114</v>
      </c>
      <c r="AF50" s="68" t="s">
        <v>114</v>
      </c>
      <c r="AG50" s="68" t="s">
        <v>114</v>
      </c>
      <c r="AH50" s="66">
        <v>2.4</v>
      </c>
      <c r="AI50" s="67" t="s">
        <v>75</v>
      </c>
    </row>
    <row r="51" spans="29:35" ht="12.75">
      <c r="AC51" s="65" t="s">
        <v>130</v>
      </c>
      <c r="AD51" s="78">
        <v>3.2</v>
      </c>
      <c r="AE51" s="68" t="s">
        <v>114</v>
      </c>
      <c r="AF51" s="68" t="s">
        <v>114</v>
      </c>
      <c r="AG51" s="68" t="s">
        <v>114</v>
      </c>
      <c r="AH51" s="60">
        <v>2.2</v>
      </c>
      <c r="AI51" s="67" t="s">
        <v>76</v>
      </c>
    </row>
    <row r="52" spans="29:35" ht="12.75">
      <c r="AC52" s="65" t="s">
        <v>131</v>
      </c>
      <c r="AD52" s="78">
        <v>3.4</v>
      </c>
      <c r="AE52" s="68" t="s">
        <v>114</v>
      </c>
      <c r="AF52" s="68" t="s">
        <v>114</v>
      </c>
      <c r="AG52" s="68" t="s">
        <v>114</v>
      </c>
      <c r="AH52" s="60">
        <v>2.4</v>
      </c>
      <c r="AI52" s="67" t="s">
        <v>76</v>
      </c>
    </row>
    <row r="53" spans="29:35" ht="12.75">
      <c r="AC53" s="65" t="s">
        <v>132</v>
      </c>
      <c r="AD53" s="78">
        <v>3.6</v>
      </c>
      <c r="AE53" s="68" t="s">
        <v>114</v>
      </c>
      <c r="AF53" s="68" t="s">
        <v>114</v>
      </c>
      <c r="AG53" s="68" t="s">
        <v>114</v>
      </c>
      <c r="AH53" s="68">
        <v>2.6</v>
      </c>
      <c r="AI53" s="67" t="s">
        <v>76</v>
      </c>
    </row>
    <row r="54" spans="29:35" ht="12.75">
      <c r="AC54" s="65" t="s">
        <v>133</v>
      </c>
      <c r="AD54" s="78">
        <v>3</v>
      </c>
      <c r="AE54" s="68" t="s">
        <v>114</v>
      </c>
      <c r="AF54" s="68" t="s">
        <v>114</v>
      </c>
      <c r="AG54" s="68" t="s">
        <v>114</v>
      </c>
      <c r="AH54" s="60">
        <v>2</v>
      </c>
      <c r="AI54" s="67" t="s">
        <v>78</v>
      </c>
    </row>
    <row r="55" spans="29:35" ht="12.75">
      <c r="AC55" s="65" t="s">
        <v>134</v>
      </c>
      <c r="AD55" s="78">
        <v>3.2</v>
      </c>
      <c r="AE55" s="68" t="s">
        <v>114</v>
      </c>
      <c r="AF55" s="68" t="s">
        <v>114</v>
      </c>
      <c r="AG55" s="68" t="s">
        <v>114</v>
      </c>
      <c r="AH55" s="60">
        <v>2.4</v>
      </c>
      <c r="AI55" s="67" t="s">
        <v>78</v>
      </c>
    </row>
    <row r="56" spans="29:35" ht="12.75">
      <c r="AC56" s="65" t="s">
        <v>135</v>
      </c>
      <c r="AD56" s="78">
        <v>3.4</v>
      </c>
      <c r="AE56" s="68" t="s">
        <v>114</v>
      </c>
      <c r="AF56" s="68" t="s">
        <v>114</v>
      </c>
      <c r="AG56" s="68" t="s">
        <v>114</v>
      </c>
      <c r="AH56" s="60">
        <v>2.4</v>
      </c>
      <c r="AI56" s="67" t="s">
        <v>82</v>
      </c>
    </row>
    <row r="57" spans="29:35" ht="12.75">
      <c r="AC57" s="65" t="s">
        <v>136</v>
      </c>
      <c r="AD57" s="78">
        <v>3.6</v>
      </c>
      <c r="AE57" s="68" t="s">
        <v>114</v>
      </c>
      <c r="AF57" s="68" t="s">
        <v>114</v>
      </c>
      <c r="AG57" s="68" t="s">
        <v>114</v>
      </c>
      <c r="AH57" s="60">
        <v>2.6</v>
      </c>
      <c r="AI57" s="67" t="s">
        <v>82</v>
      </c>
    </row>
    <row r="58" spans="29:35" ht="12.75">
      <c r="AC58" s="65" t="s">
        <v>137</v>
      </c>
      <c r="AD58" s="78">
        <v>3.8</v>
      </c>
      <c r="AE58" s="68" t="s">
        <v>114</v>
      </c>
      <c r="AF58" s="68" t="s">
        <v>114</v>
      </c>
      <c r="AG58" s="68" t="s">
        <v>114</v>
      </c>
      <c r="AH58" s="68">
        <v>2.8</v>
      </c>
      <c r="AI58" s="67" t="s">
        <v>82</v>
      </c>
    </row>
    <row r="59" spans="29:35" ht="12.75">
      <c r="AC59" s="65" t="s">
        <v>138</v>
      </c>
      <c r="AD59" s="79">
        <v>3.4</v>
      </c>
      <c r="AE59" s="68" t="s">
        <v>114</v>
      </c>
      <c r="AF59" s="68" t="s">
        <v>114</v>
      </c>
      <c r="AG59" s="68" t="s">
        <v>114</v>
      </c>
      <c r="AH59" s="66">
        <v>2.4</v>
      </c>
      <c r="AI59" s="67" t="s">
        <v>111</v>
      </c>
    </row>
    <row r="60" spans="29:35" ht="12.75">
      <c r="AC60" s="65" t="s">
        <v>83</v>
      </c>
      <c r="AD60" s="79">
        <v>3.4</v>
      </c>
      <c r="AE60" s="68" t="s">
        <v>114</v>
      </c>
      <c r="AF60" s="60" t="s">
        <v>114</v>
      </c>
      <c r="AG60" s="68" t="s">
        <v>114</v>
      </c>
      <c r="AH60" s="66">
        <v>2.4</v>
      </c>
      <c r="AI60" s="67" t="s">
        <v>111</v>
      </c>
    </row>
  </sheetData>
  <sheetProtection formatCells="0" insertColumns="0" insertRows="0" insertHyperlinks="0" deleteColumns="0" deleteRows="0"/>
  <mergeCells count="10">
    <mergeCell ref="A7:F7"/>
    <mergeCell ref="H7:M7"/>
    <mergeCell ref="U7:Z7"/>
    <mergeCell ref="B1:G2"/>
    <mergeCell ref="I1:T1"/>
    <mergeCell ref="I2:T2"/>
    <mergeCell ref="C3:G3"/>
    <mergeCell ref="Q3:X3"/>
    <mergeCell ref="C4:J4"/>
    <mergeCell ref="Q4:X4"/>
  </mergeCells>
  <dataValidations count="5">
    <dataValidation type="list" allowBlank="1" showInputMessage="1" showErrorMessage="1" sqref="J3">
      <formula1>"F,G"</formula1>
    </dataValidation>
    <dataValidation allowBlank="1" showErrorMessage="1" sqref="K14 X14"/>
    <dataValidation showInputMessage="1" showErrorMessage="1" sqref="H7:M7 U7:Z7"/>
    <dataValidation type="list" allowBlank="1" showInputMessage="1" showErrorMessage="1" sqref="J9:J13 C9:C13 W9:W13">
      <formula1>position</formula1>
    </dataValidation>
    <dataValidation type="list" allowBlank="1" showInputMessage="1" showErrorMessage="1" sqref="I9:I13 B9:B13 V9:V13">
      <formula1>figure</formula1>
    </dataValidation>
  </dataValidations>
  <printOptions/>
  <pageMargins left="0.38" right="0.29" top="0.48" bottom="0.52" header="0.5118110236220472" footer="0.5118110236220472"/>
  <pageSetup fitToHeight="1" fitToWidth="1" horizontalDpi="1200" verticalDpi="1200" orientation="landscape" paperSize="9" scale="75" r:id="rId2"/>
  <rowBreaks count="1" manualBreakCount="1">
    <brk id="21" max="255" man="1"/>
  </rowBreaks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view="pageBreakPreview" zoomScaleNormal="85" zoomScaleSheetLayoutView="100" zoomScalePageLayoutView="0" workbookViewId="0" topLeftCell="A4">
      <selection activeCell="F14" sqref="F14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5" width="10.28125" style="0" bestFit="1" customWidth="1"/>
    <col min="6" max="6" width="6.7109375" style="0" customWidth="1"/>
    <col min="7" max="7" width="3.00390625" style="0" customWidth="1"/>
    <col min="8" max="8" width="2.7109375" style="0" customWidth="1"/>
    <col min="9" max="9" width="17.00390625" style="0" customWidth="1"/>
    <col min="10" max="10" width="3.7109375" style="0" customWidth="1"/>
    <col min="11" max="12" width="10.28125" style="0" bestFit="1" customWidth="1"/>
    <col min="13" max="13" width="6.28125" style="0" customWidth="1"/>
    <col min="14" max="14" width="8.00390625" style="0" customWidth="1"/>
    <col min="15" max="15" width="3.28125" style="0" customWidth="1"/>
    <col min="16" max="16" width="17.8515625" style="0" customWidth="1"/>
    <col min="17" max="17" width="3.421875" style="0" customWidth="1"/>
    <col min="18" max="19" width="10.28125" style="0" bestFit="1" customWidth="1"/>
    <col min="20" max="20" width="5.8515625" style="0" customWidth="1"/>
    <col min="21" max="21" width="4.7109375" style="0" customWidth="1"/>
    <col min="22" max="22" width="31.421875" style="0" customWidth="1"/>
    <col min="23" max="23" width="16.7109375" style="0" customWidth="1"/>
    <col min="24" max="24" width="4.28125" style="0" customWidth="1"/>
    <col min="25" max="26" width="10.28125" style="0" customWidth="1"/>
    <col min="27" max="27" width="4.28125" style="0" customWidth="1"/>
    <col min="28" max="28" width="2.140625" style="0" hidden="1" customWidth="1"/>
    <col min="29" max="29" width="4.8515625" style="0" hidden="1" customWidth="1"/>
    <col min="30" max="30" width="35.57421875" style="0" hidden="1" customWidth="1"/>
    <col min="31" max="31" width="11.421875" style="0" hidden="1" customWidth="1"/>
    <col min="32" max="34" width="14.00390625" style="0" hidden="1" customWidth="1"/>
    <col min="35" max="35" width="11.421875" style="0" hidden="1" customWidth="1"/>
    <col min="36" max="36" width="11.421875" style="53" hidden="1" customWidth="1"/>
    <col min="37" max="38" width="11.421875" style="0" hidden="1" customWidth="1"/>
  </cols>
  <sheetData>
    <row r="1" spans="1:38" ht="51" customHeight="1">
      <c r="A1" s="1"/>
      <c r="B1" s="115" t="s">
        <v>0</v>
      </c>
      <c r="C1" s="115"/>
      <c r="D1" s="115"/>
      <c r="E1" s="115"/>
      <c r="F1" s="115"/>
      <c r="G1" s="115"/>
      <c r="H1" s="1"/>
      <c r="I1" s="116" t="s">
        <v>1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5"/>
      <c r="AK1" s="1"/>
      <c r="AL1" s="1"/>
    </row>
    <row r="2" spans="1:38" ht="27.75" customHeight="1">
      <c r="A2" s="1"/>
      <c r="B2" s="115"/>
      <c r="C2" s="115"/>
      <c r="D2" s="115"/>
      <c r="E2" s="115"/>
      <c r="F2" s="115"/>
      <c r="G2" s="115"/>
      <c r="H2" s="1"/>
      <c r="I2" s="117" t="s">
        <v>2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"/>
      <c r="W2" s="1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5"/>
      <c r="AK2" s="1"/>
      <c r="AL2" s="1"/>
    </row>
    <row r="3" spans="1:38" ht="52.5" customHeight="1">
      <c r="A3" s="3"/>
      <c r="B3" s="4" t="s">
        <v>3</v>
      </c>
      <c r="C3" s="126"/>
      <c r="D3" s="126"/>
      <c r="E3" s="126"/>
      <c r="F3" s="126"/>
      <c r="G3" s="126"/>
      <c r="H3" s="1"/>
      <c r="I3" s="4" t="s">
        <v>4</v>
      </c>
      <c r="J3" s="5"/>
      <c r="K3" s="1"/>
      <c r="L3" s="1"/>
      <c r="M3" s="1"/>
      <c r="N3" s="1"/>
      <c r="O3" s="1"/>
      <c r="P3" s="6" t="s">
        <v>6</v>
      </c>
      <c r="Q3" s="127"/>
      <c r="R3" s="127"/>
      <c r="S3" s="127"/>
      <c r="T3" s="127"/>
      <c r="U3" s="127"/>
      <c r="V3" s="3"/>
      <c r="W3" s="3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5"/>
      <c r="AK3" s="3"/>
      <c r="AL3" s="3"/>
    </row>
    <row r="4" spans="1:38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3"/>
      <c r="O4" s="1"/>
      <c r="P4" s="6" t="s">
        <v>8</v>
      </c>
      <c r="Q4" s="122"/>
      <c r="R4" s="122"/>
      <c r="S4" s="122"/>
      <c r="T4" s="122"/>
      <c r="U4" s="122"/>
      <c r="V4" s="1"/>
      <c r="W4" s="1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5"/>
      <c r="AK4" s="1"/>
      <c r="AL4" s="1"/>
    </row>
    <row r="5" spans="1:3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7"/>
      <c r="Y5" s="1"/>
      <c r="Z5" s="1"/>
      <c r="AA5" s="8"/>
      <c r="AB5" s="1"/>
      <c r="AC5" s="1"/>
      <c r="AD5" s="1"/>
      <c r="AE5" s="1"/>
      <c r="AF5" s="1"/>
      <c r="AG5" s="1"/>
      <c r="AH5" s="1"/>
      <c r="AI5" s="1"/>
      <c r="AJ5" s="55"/>
      <c r="AK5" s="1"/>
      <c r="AL5" s="1"/>
    </row>
    <row r="6" spans="1:38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7"/>
      <c r="Y6" s="1"/>
      <c r="Z6" s="1"/>
      <c r="AA6" s="8"/>
      <c r="AB6" s="1"/>
      <c r="AC6" s="1"/>
      <c r="AD6" s="1"/>
      <c r="AE6" s="1"/>
      <c r="AF6" s="1"/>
      <c r="AG6" s="1"/>
      <c r="AH6" s="1"/>
      <c r="AI6" s="1"/>
      <c r="AJ6" s="55"/>
      <c r="AK6" s="1"/>
      <c r="AL6" s="1"/>
    </row>
    <row r="7" spans="1:38" ht="18">
      <c r="A7" s="112" t="s">
        <v>152</v>
      </c>
      <c r="B7" s="112"/>
      <c r="C7" s="112"/>
      <c r="D7" s="112"/>
      <c r="E7" s="111"/>
      <c r="F7" s="111"/>
      <c r="G7" s="9"/>
      <c r="H7" s="112" t="s">
        <v>151</v>
      </c>
      <c r="I7" s="112"/>
      <c r="J7" s="112"/>
      <c r="K7" s="112"/>
      <c r="L7" s="112"/>
      <c r="M7" s="112"/>
      <c r="N7" s="1"/>
      <c r="O7" s="112" t="s">
        <v>159</v>
      </c>
      <c r="P7" s="112"/>
      <c r="Q7" s="112"/>
      <c r="R7" s="112"/>
      <c r="S7" s="112"/>
      <c r="T7" s="112"/>
      <c r="U7" s="2"/>
      <c r="V7" s="2"/>
      <c r="W7" s="2"/>
      <c r="X7" s="7"/>
      <c r="Y7" s="1"/>
      <c r="Z7" s="1"/>
      <c r="AA7" s="8"/>
      <c r="AB7" s="2"/>
      <c r="AC7" s="1"/>
      <c r="AD7" s="1"/>
      <c r="AE7" s="1"/>
      <c r="AF7" s="1"/>
      <c r="AG7" s="1"/>
      <c r="AH7" s="1"/>
      <c r="AI7" s="1"/>
      <c r="AJ7" s="55"/>
      <c r="AK7" s="1"/>
      <c r="AL7" s="1"/>
    </row>
    <row r="8" spans="1:38" ht="41.25" customHeight="1">
      <c r="A8" s="10" t="s">
        <v>11</v>
      </c>
      <c r="B8" s="1"/>
      <c r="C8" s="11" t="s">
        <v>12</v>
      </c>
      <c r="D8" s="74" t="s">
        <v>156</v>
      </c>
      <c r="E8" s="74"/>
      <c r="F8" s="11"/>
      <c r="G8" s="1"/>
      <c r="H8" s="10" t="s">
        <v>11</v>
      </c>
      <c r="I8" s="1"/>
      <c r="J8" s="11" t="s">
        <v>12</v>
      </c>
      <c r="K8" s="74" t="s">
        <v>123</v>
      </c>
      <c r="L8" s="74" t="s">
        <v>156</v>
      </c>
      <c r="M8" s="11" t="s">
        <v>157</v>
      </c>
      <c r="N8" s="1"/>
      <c r="O8" s="10" t="s">
        <v>11</v>
      </c>
      <c r="P8" s="1"/>
      <c r="Q8" s="11" t="s">
        <v>12</v>
      </c>
      <c r="R8" s="74" t="s">
        <v>123</v>
      </c>
      <c r="S8" s="74" t="s">
        <v>156</v>
      </c>
      <c r="T8" s="100" t="s">
        <v>154</v>
      </c>
      <c r="U8" s="12"/>
      <c r="V8" s="2"/>
      <c r="W8" s="2"/>
      <c r="X8" s="7"/>
      <c r="Y8" s="1"/>
      <c r="Z8" s="1"/>
      <c r="AA8" s="8"/>
      <c r="AB8" s="2"/>
      <c r="AC8" s="1"/>
      <c r="AD8" s="1"/>
      <c r="AE8" s="1"/>
      <c r="AF8" s="1"/>
      <c r="AG8" s="1"/>
      <c r="AH8" s="1"/>
      <c r="AI8" s="1"/>
      <c r="AJ8" s="55"/>
      <c r="AK8" s="1"/>
      <c r="AL8" s="1"/>
    </row>
    <row r="9" spans="1:38" ht="30" customHeight="1">
      <c r="A9" s="13">
        <v>1</v>
      </c>
      <c r="B9" s="14" t="s">
        <v>22</v>
      </c>
      <c r="C9" s="15"/>
      <c r="D9" s="110"/>
      <c r="E9" s="108"/>
      <c r="F9" s="109"/>
      <c r="G9" s="18"/>
      <c r="H9" s="13">
        <v>1</v>
      </c>
      <c r="I9" s="46"/>
      <c r="J9" s="15"/>
      <c r="K9" s="19">
        <f aca="true" t="shared" si="0" ref="K9:K16">IF(I9="","",IF(J9="#",VLOOKUP(I9,matrice_diff,2,FALSE),IF(J9="O",VLOOKUP(I9,matrice_diff,3,FALSE),IF(J9="&lt;",VLOOKUP(I9,matrice_diff,4,FALSE),IF(J9="/",VLOOKUP(I9,matrice_diff,5,FALSE),VLOOKUP(I9,matrice_diff,2,FALSE))))))</f>
      </c>
      <c r="L9" s="80"/>
      <c r="M9" s="17"/>
      <c r="N9" s="18"/>
      <c r="O9" s="130">
        <v>1</v>
      </c>
      <c r="P9" s="124"/>
      <c r="Q9" s="136"/>
      <c r="R9" s="128">
        <f>IF(P9="","",IF(Q9="#",VLOOKUP(P9,matrice_diff,2,FALSE),IF(Q9="O",VLOOKUP(P9,matrice_diff,3,FALSE),IF(Q9="&lt;",VLOOKUP(P9,matrice_diff,4,FALSE),IF(Q9="/",VLOOKUP(P9,matrice_diff,5,FALSE),VLOOKUP(P9,matrice_diff,2,FALSE))))))</f>
      </c>
      <c r="S9" s="132">
        <f>IF(P9="","",IF(Q9="#",VLOOKUP(P9,matrice_diff,6,FALSE),IF(Q9="O",VLOOKUP(P9,matrice_diff,3,FALSE),IF(Q9="&lt;",VLOOKUP(P9,matrice_diff,4,FALSE),IF(Q9="/",VLOOKUP(P9,matrice_diff,5,FALSE),VLOOKUP(P9,matrice_diff,6,FALSE))))))</f>
      </c>
      <c r="T9" s="17"/>
      <c r="U9" s="18"/>
      <c r="V9" s="2"/>
      <c r="W9" s="2"/>
      <c r="X9" s="7"/>
      <c r="Y9" s="1"/>
      <c r="Z9" s="1"/>
      <c r="AA9" s="8"/>
      <c r="AB9" s="18"/>
      <c r="AC9" s="20"/>
      <c r="AD9" s="20"/>
      <c r="AE9" s="20"/>
      <c r="AF9" s="20"/>
      <c r="AG9" s="20"/>
      <c r="AH9" s="20"/>
      <c r="AI9" s="20"/>
      <c r="AJ9" s="50"/>
      <c r="AK9" s="20"/>
      <c r="AL9" s="20"/>
    </row>
    <row r="10" spans="1:38" ht="30" customHeight="1">
      <c r="A10" s="13">
        <v>2</v>
      </c>
      <c r="B10" s="14" t="s">
        <v>24</v>
      </c>
      <c r="C10" s="15"/>
      <c r="D10" s="110"/>
      <c r="E10" s="108"/>
      <c r="F10" s="109"/>
      <c r="G10" s="18"/>
      <c r="H10" s="13">
        <v>2</v>
      </c>
      <c r="I10" s="14"/>
      <c r="J10" s="15"/>
      <c r="K10" s="19">
        <f t="shared" si="0"/>
      </c>
      <c r="L10" s="80"/>
      <c r="M10" s="17"/>
      <c r="N10" s="18"/>
      <c r="O10" s="131"/>
      <c r="P10" s="125"/>
      <c r="Q10" s="137"/>
      <c r="R10" s="129"/>
      <c r="S10" s="133"/>
      <c r="T10" s="17"/>
      <c r="U10" s="18"/>
      <c r="V10" s="2"/>
      <c r="W10" s="2"/>
      <c r="X10" s="7"/>
      <c r="Y10" s="1"/>
      <c r="Z10" s="1"/>
      <c r="AA10" s="8"/>
      <c r="AB10" s="18"/>
      <c r="AC10" s="20"/>
      <c r="AD10" s="20"/>
      <c r="AE10" s="20"/>
      <c r="AF10" s="20"/>
      <c r="AG10" s="20"/>
      <c r="AH10" s="20"/>
      <c r="AI10" s="20"/>
      <c r="AJ10" s="50"/>
      <c r="AK10" s="20"/>
      <c r="AL10" s="20"/>
    </row>
    <row r="11" spans="1:38" ht="30" customHeight="1">
      <c r="A11" s="13">
        <v>3</v>
      </c>
      <c r="B11" s="14" t="s">
        <v>29</v>
      </c>
      <c r="C11" s="15"/>
      <c r="D11" s="110"/>
      <c r="E11" s="108"/>
      <c r="F11" s="109"/>
      <c r="G11" s="18"/>
      <c r="H11" s="13">
        <v>3</v>
      </c>
      <c r="I11" s="14"/>
      <c r="J11" s="15"/>
      <c r="K11" s="19">
        <f t="shared" si="0"/>
      </c>
      <c r="L11" s="80"/>
      <c r="M11" s="17"/>
      <c r="N11" s="18"/>
      <c r="O11" s="130">
        <v>2</v>
      </c>
      <c r="P11" s="124"/>
      <c r="Q11" s="136"/>
      <c r="R11" s="128">
        <f>IF(P11="","",IF(Q11="#",VLOOKUP(P11,matrice_diff,2,FALSE),IF(Q11="O",VLOOKUP(P11,matrice_diff,3,FALSE),IF(Q11="&lt;",VLOOKUP(P11,matrice_diff,4,FALSE),IF(Q11="/",VLOOKUP(P11,matrice_diff,5,FALSE),VLOOKUP(P11,matrice_diff,2,FALSE))))))</f>
      </c>
      <c r="S11" s="132">
        <f>IF(P11="","",IF(Q11="#",VLOOKUP(P11,matrice_diff,6,FALSE),IF(Q11="O",VLOOKUP(P11,matrice_diff,3,FALSE),IF(Q11="&lt;",VLOOKUP(P11,matrice_diff,4,FALSE),IF(Q11="/",VLOOKUP(P11,matrice_diff,5,FALSE),VLOOKUP(P11,matrice_diff,6,FALSE))))))</f>
      </c>
      <c r="T11" s="17"/>
      <c r="U11" s="18"/>
      <c r="V11" s="2"/>
      <c r="W11" s="2"/>
      <c r="X11" s="7"/>
      <c r="Y11" s="1"/>
      <c r="Z11" s="1"/>
      <c r="AA11" s="8"/>
      <c r="AB11" s="18"/>
      <c r="AC11" s="20"/>
      <c r="AD11" s="20"/>
      <c r="AE11" s="20"/>
      <c r="AF11" s="20"/>
      <c r="AG11" s="20"/>
      <c r="AH11" s="20"/>
      <c r="AI11" s="20"/>
      <c r="AJ11" s="50"/>
      <c r="AK11" s="20"/>
      <c r="AL11" s="20"/>
    </row>
    <row r="12" spans="1:38" ht="30" customHeight="1">
      <c r="A12" s="13">
        <v>4</v>
      </c>
      <c r="B12" s="14" t="s">
        <v>24</v>
      </c>
      <c r="C12" s="15"/>
      <c r="D12" s="110"/>
      <c r="E12" s="108"/>
      <c r="F12" s="109"/>
      <c r="G12" s="18"/>
      <c r="H12" s="13">
        <v>4</v>
      </c>
      <c r="I12" s="14"/>
      <c r="J12" s="15"/>
      <c r="K12" s="19">
        <f t="shared" si="0"/>
      </c>
      <c r="L12" s="80"/>
      <c r="M12" s="17"/>
      <c r="N12" s="18"/>
      <c r="O12" s="131"/>
      <c r="P12" s="125"/>
      <c r="Q12" s="137"/>
      <c r="R12" s="129"/>
      <c r="S12" s="133"/>
      <c r="T12" s="17"/>
      <c r="U12" s="18"/>
      <c r="V12" s="2"/>
      <c r="W12" s="2"/>
      <c r="X12" s="7"/>
      <c r="Y12" s="1"/>
      <c r="Z12" s="1"/>
      <c r="AA12" s="8"/>
      <c r="AB12" s="18"/>
      <c r="AC12" s="20"/>
      <c r="AD12" s="20"/>
      <c r="AE12" s="20"/>
      <c r="AF12" s="20"/>
      <c r="AG12" s="20"/>
      <c r="AH12" s="20"/>
      <c r="AI12" s="20"/>
      <c r="AJ12" s="50"/>
      <c r="AK12" s="20"/>
      <c r="AL12" s="20"/>
    </row>
    <row r="13" spans="1:38" ht="30" customHeight="1">
      <c r="A13" s="13">
        <v>5</v>
      </c>
      <c r="B13" s="14" t="s">
        <v>33</v>
      </c>
      <c r="C13" s="15" t="s">
        <v>16</v>
      </c>
      <c r="D13" s="110"/>
      <c r="E13" s="108"/>
      <c r="F13" s="109"/>
      <c r="G13" s="18"/>
      <c r="H13" s="13">
        <v>5</v>
      </c>
      <c r="I13" s="14"/>
      <c r="J13" s="21"/>
      <c r="K13" s="19">
        <f t="shared" si="0"/>
      </c>
      <c r="L13" s="80"/>
      <c r="M13" s="17"/>
      <c r="N13" s="18"/>
      <c r="O13" s="130">
        <v>3</v>
      </c>
      <c r="P13" s="124"/>
      <c r="Q13" s="136"/>
      <c r="R13" s="128">
        <f>IF(P13="","",IF(Q13="#",VLOOKUP(P13,matrice_diff,2,FALSE),IF(Q13="O",VLOOKUP(P13,matrice_diff,3,FALSE),IF(Q13="&lt;",VLOOKUP(P13,matrice_diff,4,FALSE),IF(Q13="/",VLOOKUP(P13,matrice_diff,5,FALSE),VLOOKUP(P13,matrice_diff,2,FALSE))))))</f>
      </c>
      <c r="S13" s="132">
        <f>IF(P13="","",IF(Q13="#",VLOOKUP(P13,matrice_diff,6,FALSE),IF(Q13="O",VLOOKUP(P13,matrice_diff,3,FALSE),IF(Q13="&lt;",VLOOKUP(P13,matrice_diff,4,FALSE),IF(Q13="/",VLOOKUP(P13,matrice_diff,5,FALSE),VLOOKUP(P13,matrice_diff,6,FALSE))))))</f>
      </c>
      <c r="T13" s="17"/>
      <c r="U13" s="18"/>
      <c r="V13" s="2"/>
      <c r="W13" s="2"/>
      <c r="X13" s="7"/>
      <c r="Y13" s="1"/>
      <c r="Z13" s="1"/>
      <c r="AA13" s="8"/>
      <c r="AB13" s="18"/>
      <c r="AC13" s="20"/>
      <c r="AD13" s="20"/>
      <c r="AE13" s="20"/>
      <c r="AF13" s="20"/>
      <c r="AG13" s="20"/>
      <c r="AH13" s="20"/>
      <c r="AI13" s="20"/>
      <c r="AJ13" s="50"/>
      <c r="AK13" s="20"/>
      <c r="AL13" s="20"/>
    </row>
    <row r="14" spans="1:38" ht="30" customHeight="1">
      <c r="A14" s="1"/>
      <c r="B14" s="1"/>
      <c r="C14" s="1"/>
      <c r="D14" s="1"/>
      <c r="E14" s="1"/>
      <c r="F14" s="1"/>
      <c r="G14" s="18"/>
      <c r="H14" s="13">
        <v>6</v>
      </c>
      <c r="I14" s="14"/>
      <c r="J14" s="15"/>
      <c r="K14" s="19">
        <f t="shared" si="0"/>
      </c>
      <c r="L14" s="80"/>
      <c r="M14" s="17"/>
      <c r="N14" s="1"/>
      <c r="O14" s="131"/>
      <c r="P14" s="125"/>
      <c r="Q14" s="137"/>
      <c r="R14" s="129"/>
      <c r="S14" s="133"/>
      <c r="T14" s="17"/>
      <c r="U14" s="18"/>
      <c r="V14" s="2"/>
      <c r="W14" s="2"/>
      <c r="X14" s="7"/>
      <c r="Y14" s="1"/>
      <c r="Z14" s="1"/>
      <c r="AA14" s="8"/>
      <c r="AB14" s="18"/>
      <c r="AC14" s="20"/>
      <c r="AD14" s="20"/>
      <c r="AE14" s="20"/>
      <c r="AF14" s="20"/>
      <c r="AG14" s="20"/>
      <c r="AH14" s="20"/>
      <c r="AI14" s="20"/>
      <c r="AJ14" s="50"/>
      <c r="AK14" s="20"/>
      <c r="AL14" s="20"/>
    </row>
    <row r="15" spans="1:38" ht="30" customHeight="1">
      <c r="A15" s="112" t="s">
        <v>153</v>
      </c>
      <c r="B15" s="112"/>
      <c r="C15" s="112"/>
      <c r="D15" s="112"/>
      <c r="E15" s="111"/>
      <c r="F15" s="111"/>
      <c r="G15" s="18"/>
      <c r="H15" s="13">
        <v>7</v>
      </c>
      <c r="I15" s="14"/>
      <c r="J15" s="21"/>
      <c r="K15" s="19">
        <f t="shared" si="0"/>
      </c>
      <c r="L15" s="80"/>
      <c r="M15" s="17"/>
      <c r="N15" s="1"/>
      <c r="O15" s="22"/>
      <c r="P15" s="22"/>
      <c r="Q15" s="28"/>
      <c r="R15" s="31"/>
      <c r="S15" s="31"/>
      <c r="T15" s="32"/>
      <c r="U15" s="18"/>
      <c r="V15" s="2"/>
      <c r="W15" s="2"/>
      <c r="X15" s="7"/>
      <c r="Y15" s="1"/>
      <c r="Z15" s="1"/>
      <c r="AA15" s="8"/>
      <c r="AB15" s="18"/>
      <c r="AC15" s="20"/>
      <c r="AD15" s="20"/>
      <c r="AE15" s="20"/>
      <c r="AF15" s="20"/>
      <c r="AG15" s="20"/>
      <c r="AH15" s="20"/>
      <c r="AI15" s="20"/>
      <c r="AJ15" s="50"/>
      <c r="AK15" s="20"/>
      <c r="AL15" s="20"/>
    </row>
    <row r="16" spans="1:38" ht="30" customHeight="1" thickBot="1">
      <c r="A16" s="10" t="s">
        <v>11</v>
      </c>
      <c r="B16" s="1"/>
      <c r="C16" s="11" t="s">
        <v>12</v>
      </c>
      <c r="D16" s="74" t="s">
        <v>156</v>
      </c>
      <c r="E16" s="74"/>
      <c r="F16" s="11"/>
      <c r="G16" s="18"/>
      <c r="H16" s="13">
        <v>8</v>
      </c>
      <c r="I16" s="14"/>
      <c r="J16" s="15"/>
      <c r="K16" s="19">
        <f t="shared" si="0"/>
      </c>
      <c r="L16" s="80"/>
      <c r="M16" s="17"/>
      <c r="N16" s="1"/>
      <c r="O16" s="112" t="s">
        <v>155</v>
      </c>
      <c r="P16" s="112"/>
      <c r="Q16" s="112"/>
      <c r="R16" s="112"/>
      <c r="S16" s="112"/>
      <c r="T16" s="112"/>
      <c r="U16" s="18"/>
      <c r="V16" s="2"/>
      <c r="W16" s="2"/>
      <c r="X16" s="7"/>
      <c r="Y16" s="1"/>
      <c r="Z16" s="1"/>
      <c r="AA16" s="8"/>
      <c r="AB16" s="18"/>
      <c r="AC16" s="20"/>
      <c r="AD16" s="20"/>
      <c r="AE16" s="20"/>
      <c r="AF16" s="20"/>
      <c r="AG16" s="20"/>
      <c r="AH16" s="20"/>
      <c r="AI16" s="20"/>
      <c r="AJ16" s="50"/>
      <c r="AK16" s="20"/>
      <c r="AL16" s="20"/>
    </row>
    <row r="17" spans="1:38" ht="30" customHeight="1" thickBot="1">
      <c r="A17" s="13">
        <v>1</v>
      </c>
      <c r="B17" s="14" t="s">
        <v>22</v>
      </c>
      <c r="C17" s="15"/>
      <c r="D17" s="110"/>
      <c r="E17" s="108"/>
      <c r="F17" s="109"/>
      <c r="G17" s="26"/>
      <c r="H17" s="22"/>
      <c r="I17" s="27"/>
      <c r="J17" s="28" t="s">
        <v>17</v>
      </c>
      <c r="K17" s="24">
        <f>SUM(K9:K16)</f>
        <v>0</v>
      </c>
      <c r="L17" s="82"/>
      <c r="M17" s="29"/>
      <c r="N17" s="1"/>
      <c r="O17" s="134">
        <v>1</v>
      </c>
      <c r="P17" s="101"/>
      <c r="Q17" s="101"/>
      <c r="R17" s="101"/>
      <c r="S17" s="101"/>
      <c r="T17" s="102"/>
      <c r="U17" s="30"/>
      <c r="V17" s="2"/>
      <c r="W17" s="2"/>
      <c r="X17" s="7"/>
      <c r="Y17" s="1"/>
      <c r="Z17" s="1"/>
      <c r="AA17" s="8"/>
      <c r="AB17" s="30"/>
      <c r="AC17" s="22"/>
      <c r="AD17" s="22"/>
      <c r="AE17" s="22"/>
      <c r="AF17" s="22"/>
      <c r="AG17" s="22"/>
      <c r="AH17" s="22"/>
      <c r="AI17" s="22"/>
      <c r="AJ17" s="51"/>
      <c r="AK17" s="22"/>
      <c r="AL17" s="22"/>
    </row>
    <row r="18" spans="1:38" ht="30" customHeight="1">
      <c r="A18" s="13">
        <v>2</v>
      </c>
      <c r="B18" s="14" t="s">
        <v>24</v>
      </c>
      <c r="C18" s="15"/>
      <c r="D18" s="110"/>
      <c r="E18" s="108"/>
      <c r="F18" s="109"/>
      <c r="G18" s="26"/>
      <c r="H18" s="22"/>
      <c r="I18" s="27"/>
      <c r="J18" s="33"/>
      <c r="K18" s="32"/>
      <c r="L18" s="32"/>
      <c r="M18" s="32"/>
      <c r="N18" s="1"/>
      <c r="O18" s="135"/>
      <c r="P18" s="105"/>
      <c r="Q18" s="105"/>
      <c r="R18" s="105"/>
      <c r="S18" s="105"/>
      <c r="T18" s="106"/>
      <c r="U18" s="34"/>
      <c r="V18" s="2"/>
      <c r="W18" s="2"/>
      <c r="X18" s="7"/>
      <c r="Y18" s="1"/>
      <c r="Z18" s="1"/>
      <c r="AA18" s="8"/>
      <c r="AB18" s="34"/>
      <c r="AC18" s="22"/>
      <c r="AD18" s="22"/>
      <c r="AE18" s="22"/>
      <c r="AF18" s="22"/>
      <c r="AG18" s="22"/>
      <c r="AH18" s="22"/>
      <c r="AI18" s="22"/>
      <c r="AJ18" s="51"/>
      <c r="AK18" s="22"/>
      <c r="AL18" s="22"/>
    </row>
    <row r="19" spans="1:38" ht="30" customHeight="1">
      <c r="A19" s="13">
        <v>3</v>
      </c>
      <c r="B19" s="14" t="s">
        <v>24</v>
      </c>
      <c r="C19" s="15"/>
      <c r="D19" s="110"/>
      <c r="E19" s="108"/>
      <c r="F19" s="109"/>
      <c r="G19" s="1"/>
      <c r="H19" s="1"/>
      <c r="I19" s="1"/>
      <c r="J19" s="1"/>
      <c r="K19" s="1"/>
      <c r="L19" s="32"/>
      <c r="M19" s="1"/>
      <c r="N19" s="1"/>
      <c r="O19" s="134">
        <v>2</v>
      </c>
      <c r="P19" s="103"/>
      <c r="Q19" s="103"/>
      <c r="R19" s="103"/>
      <c r="S19" s="103"/>
      <c r="T19" s="104"/>
      <c r="U19" s="2"/>
      <c r="V19" s="2"/>
      <c r="W19" s="2"/>
      <c r="X19" s="7"/>
      <c r="Y19" s="1"/>
      <c r="Z19" s="1"/>
      <c r="AA19" s="8"/>
      <c r="AB19" s="1"/>
      <c r="AC19" s="1"/>
      <c r="AD19" s="1"/>
      <c r="AE19" s="1"/>
      <c r="AF19" s="1"/>
      <c r="AG19" s="1"/>
      <c r="AH19" s="1"/>
      <c r="AI19" s="1"/>
      <c r="AJ19" s="56"/>
      <c r="AK19" s="1"/>
      <c r="AL19" s="1"/>
    </row>
    <row r="20" spans="1:38" ht="30" customHeight="1">
      <c r="A20" s="13">
        <v>4</v>
      </c>
      <c r="B20" s="14" t="s">
        <v>24</v>
      </c>
      <c r="C20" s="15"/>
      <c r="D20" s="110"/>
      <c r="E20" s="108"/>
      <c r="F20" s="109"/>
      <c r="G20" s="1"/>
      <c r="H20" s="1"/>
      <c r="I20" s="1"/>
      <c r="J20" s="1"/>
      <c r="K20" s="1"/>
      <c r="L20" s="32"/>
      <c r="M20" s="1"/>
      <c r="N20" s="1"/>
      <c r="O20" s="135"/>
      <c r="P20" s="105"/>
      <c r="Q20" s="105"/>
      <c r="R20" s="105"/>
      <c r="S20" s="105"/>
      <c r="T20" s="106"/>
      <c r="U20" s="2"/>
      <c r="V20" s="2"/>
      <c r="W20" s="2"/>
      <c r="AB20" s="1"/>
      <c r="AC20" s="1"/>
      <c r="AD20" s="1"/>
      <c r="AE20" s="1"/>
      <c r="AF20" s="1"/>
      <c r="AG20" s="1"/>
      <c r="AH20" s="1"/>
      <c r="AI20" s="1"/>
      <c r="AJ20" s="56"/>
      <c r="AK20" s="1"/>
      <c r="AL20" s="1"/>
    </row>
    <row r="21" spans="1:38" ht="30" customHeight="1">
      <c r="A21" s="13">
        <v>5</v>
      </c>
      <c r="B21" s="14" t="s">
        <v>33</v>
      </c>
      <c r="C21" s="15" t="s">
        <v>16</v>
      </c>
      <c r="D21" s="110"/>
      <c r="E21" s="108"/>
      <c r="F21" s="10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2"/>
      <c r="V21" s="38" t="s">
        <v>18</v>
      </c>
      <c r="W21" s="2"/>
      <c r="X21" s="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6"/>
      <c r="AK21" s="1"/>
      <c r="AL21" s="1"/>
    </row>
    <row r="22" spans="1:38" ht="12.75">
      <c r="A22" s="107" t="s">
        <v>160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9"/>
      <c r="P22" s="39"/>
      <c r="Q22" s="39"/>
      <c r="R22" s="39"/>
      <c r="S22" s="39"/>
      <c r="T22" s="39"/>
      <c r="U22" s="2"/>
      <c r="V22" s="2"/>
      <c r="W22" s="2"/>
      <c r="X22" s="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6"/>
      <c r="AK22" s="1"/>
      <c r="AL22" s="1"/>
    </row>
    <row r="23" spans="1:3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9"/>
      <c r="P23" s="39"/>
      <c r="Q23" s="39"/>
      <c r="R23" s="39"/>
      <c r="S23" s="39"/>
      <c r="T23" s="39"/>
      <c r="U23" s="2"/>
      <c r="V23" s="2"/>
      <c r="W23" s="2"/>
      <c r="X23" s="7"/>
      <c r="Y23" s="1"/>
      <c r="Z23" s="1"/>
      <c r="AA23" s="8"/>
      <c r="AB23" s="1"/>
      <c r="AC23" s="1"/>
      <c r="AD23" s="1"/>
      <c r="AE23" s="1"/>
      <c r="AF23" s="1"/>
      <c r="AG23" s="1"/>
      <c r="AH23" s="1"/>
      <c r="AI23" s="1"/>
      <c r="AJ23" s="56"/>
      <c r="AK23" s="1"/>
      <c r="AL23" s="1"/>
    </row>
    <row r="24" spans="1:38" ht="12.75">
      <c r="A24" s="1"/>
      <c r="B24" s="39"/>
      <c r="C24" s="39"/>
      <c r="D24" s="39"/>
      <c r="E24" s="39"/>
      <c r="F24" s="39"/>
      <c r="G24" s="1"/>
      <c r="H24" s="1"/>
      <c r="I24" s="39"/>
      <c r="J24" s="39"/>
      <c r="K24" s="39"/>
      <c r="L24" s="1"/>
      <c r="M24" s="1"/>
      <c r="N24" s="1"/>
      <c r="O24" s="39"/>
      <c r="P24" s="39"/>
      <c r="Q24" s="39"/>
      <c r="R24" s="39"/>
      <c r="S24" s="39"/>
      <c r="T24" s="39"/>
      <c r="U24" s="2"/>
      <c r="V24" s="2"/>
      <c r="W24" s="2"/>
      <c r="X24" s="7"/>
      <c r="Y24" s="1"/>
      <c r="Z24" s="1"/>
      <c r="AA24" s="8"/>
      <c r="AB24" s="1"/>
      <c r="AC24" s="1"/>
      <c r="AD24" s="1"/>
      <c r="AE24" s="1"/>
      <c r="AF24" s="1"/>
      <c r="AG24" s="1"/>
      <c r="AH24" s="1"/>
      <c r="AI24" s="1"/>
      <c r="AJ24" s="56"/>
      <c r="AK24" s="1"/>
      <c r="AL24" s="1"/>
    </row>
    <row r="25" spans="1:38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2"/>
      <c r="Y25" s="39"/>
      <c r="Z25" s="39"/>
      <c r="AA25" s="39"/>
      <c r="AB25" s="39"/>
      <c r="AC25" s="39"/>
      <c r="AD25" s="39"/>
      <c r="AE25" s="12" t="s">
        <v>15</v>
      </c>
      <c r="AF25" s="12" t="s">
        <v>19</v>
      </c>
      <c r="AG25" s="12" t="s">
        <v>16</v>
      </c>
      <c r="AH25" s="12" t="s">
        <v>20</v>
      </c>
      <c r="AI25" s="76" t="s">
        <v>120</v>
      </c>
      <c r="AJ25" s="57"/>
      <c r="AK25" s="39"/>
      <c r="AL25" s="40"/>
    </row>
    <row r="26" spans="1:38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12"/>
      <c r="Y26" s="39"/>
      <c r="Z26" s="39"/>
      <c r="AA26" s="39"/>
      <c r="AB26" s="39"/>
      <c r="AC26" s="39"/>
      <c r="AD26" s="58" t="s">
        <v>22</v>
      </c>
      <c r="AE26" s="59">
        <v>0.1</v>
      </c>
      <c r="AF26" s="60" t="s">
        <v>114</v>
      </c>
      <c r="AG26" s="60" t="s">
        <v>114</v>
      </c>
      <c r="AH26" s="60" t="s">
        <v>114</v>
      </c>
      <c r="AI26" s="59">
        <v>0.1</v>
      </c>
      <c r="AJ26" s="61" t="s">
        <v>23</v>
      </c>
      <c r="AK26" s="39"/>
      <c r="AL26" s="40" t="s">
        <v>19</v>
      </c>
    </row>
    <row r="27" spans="1:38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12"/>
      <c r="Y27" s="39"/>
      <c r="Z27" s="39"/>
      <c r="AA27" s="39"/>
      <c r="AB27" s="39"/>
      <c r="AC27" s="39"/>
      <c r="AD27" s="58" t="s">
        <v>24</v>
      </c>
      <c r="AE27" s="59">
        <v>0.1</v>
      </c>
      <c r="AF27" s="60" t="s">
        <v>114</v>
      </c>
      <c r="AG27" s="60" t="s">
        <v>114</v>
      </c>
      <c r="AH27" s="60" t="s">
        <v>114</v>
      </c>
      <c r="AI27" s="59">
        <v>0.1</v>
      </c>
      <c r="AJ27" s="61" t="s">
        <v>25</v>
      </c>
      <c r="AK27" s="39"/>
      <c r="AL27" s="40" t="s">
        <v>16</v>
      </c>
    </row>
    <row r="28" spans="1:38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2"/>
      <c r="Y28" s="39"/>
      <c r="Z28" s="39"/>
      <c r="AA28" s="39"/>
      <c r="AB28" s="39"/>
      <c r="AC28" s="39"/>
      <c r="AD28" s="58" t="s">
        <v>27</v>
      </c>
      <c r="AE28" s="59">
        <v>0.1</v>
      </c>
      <c r="AF28" s="60" t="s">
        <v>114</v>
      </c>
      <c r="AG28" s="60" t="s">
        <v>114</v>
      </c>
      <c r="AH28" s="60" t="s">
        <v>114</v>
      </c>
      <c r="AI28" s="59">
        <v>0.1</v>
      </c>
      <c r="AJ28" s="61" t="s">
        <v>5</v>
      </c>
      <c r="AK28" s="39"/>
      <c r="AL28" s="40" t="s">
        <v>20</v>
      </c>
    </row>
    <row r="29" spans="1:3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12"/>
      <c r="Y29" s="9"/>
      <c r="Z29" s="9"/>
      <c r="AA29" s="39"/>
      <c r="AB29" s="39"/>
      <c r="AC29" s="39"/>
      <c r="AD29" s="58" t="s">
        <v>29</v>
      </c>
      <c r="AE29" s="77">
        <v>0.5</v>
      </c>
      <c r="AF29" s="60" t="s">
        <v>114</v>
      </c>
      <c r="AG29" s="60" t="s">
        <v>114</v>
      </c>
      <c r="AH29" s="60" t="s">
        <v>114</v>
      </c>
      <c r="AI29" s="59">
        <v>0.2</v>
      </c>
      <c r="AJ29" s="61" t="s">
        <v>30</v>
      </c>
      <c r="AK29" s="39"/>
      <c r="AL29" s="39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9"/>
      <c r="P30" s="9"/>
      <c r="Q30" s="9"/>
      <c r="R30" s="9"/>
      <c r="S30" s="9"/>
      <c r="T30" s="9"/>
      <c r="U30" s="39"/>
      <c r="V30" s="39"/>
      <c r="W30" s="39"/>
      <c r="X30" s="12"/>
      <c r="Y30" s="9"/>
      <c r="Z30" s="9"/>
      <c r="AA30" s="39"/>
      <c r="AB30" s="39"/>
      <c r="AC30" s="39"/>
      <c r="AD30" s="62" t="s">
        <v>31</v>
      </c>
      <c r="AE30" s="63" t="s">
        <v>32</v>
      </c>
      <c r="AF30" s="63" t="s">
        <v>32</v>
      </c>
      <c r="AG30" s="63" t="s">
        <v>32</v>
      </c>
      <c r="AH30" s="63" t="s">
        <v>32</v>
      </c>
      <c r="AI30" s="63" t="s">
        <v>32</v>
      </c>
      <c r="AJ30" s="64"/>
      <c r="AK30" s="39"/>
      <c r="AL30" s="39"/>
    </row>
    <row r="31" spans="1:3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9"/>
      <c r="P31" s="9"/>
      <c r="Q31" s="9"/>
      <c r="R31" s="9"/>
      <c r="S31" s="9"/>
      <c r="T31" s="9"/>
      <c r="U31" s="39"/>
      <c r="V31" s="39"/>
      <c r="W31" s="39"/>
      <c r="X31" s="12"/>
      <c r="Y31" s="9"/>
      <c r="Z31" s="9"/>
      <c r="AA31" s="39"/>
      <c r="AB31" s="39"/>
      <c r="AC31" s="39"/>
      <c r="AD31" s="65" t="s">
        <v>33</v>
      </c>
      <c r="AE31" s="66" t="s">
        <v>113</v>
      </c>
      <c r="AF31" s="66">
        <v>0.5</v>
      </c>
      <c r="AG31" s="66">
        <v>0.6</v>
      </c>
      <c r="AH31" s="66">
        <v>0.6</v>
      </c>
      <c r="AI31" s="66" t="s">
        <v>113</v>
      </c>
      <c r="AJ31" s="67" t="s">
        <v>34</v>
      </c>
      <c r="AK31" s="39"/>
      <c r="AL31" s="39"/>
    </row>
    <row r="32" spans="1:38" ht="12.75">
      <c r="A32" s="39"/>
      <c r="B32" s="9"/>
      <c r="C32" s="9"/>
      <c r="D32" s="9"/>
      <c r="E32" s="9"/>
      <c r="F32" s="9"/>
      <c r="G32" s="39"/>
      <c r="H32" s="39"/>
      <c r="I32" s="9"/>
      <c r="J32" s="9"/>
      <c r="K32" s="9"/>
      <c r="L32" s="39"/>
      <c r="M32" s="39"/>
      <c r="N32" s="39"/>
      <c r="O32" s="9"/>
      <c r="P32" s="9"/>
      <c r="Q32" s="9"/>
      <c r="R32" s="9"/>
      <c r="S32" s="9"/>
      <c r="T32" s="9"/>
      <c r="U32" s="39"/>
      <c r="V32" s="39"/>
      <c r="W32" s="39"/>
      <c r="X32" s="12"/>
      <c r="Y32" s="9"/>
      <c r="Z32" s="9"/>
      <c r="AA32" s="39"/>
      <c r="AB32" s="39"/>
      <c r="AC32" s="39"/>
      <c r="AD32" s="65" t="s">
        <v>35</v>
      </c>
      <c r="AE32" s="66" t="s">
        <v>113</v>
      </c>
      <c r="AF32" s="66">
        <v>0.6</v>
      </c>
      <c r="AG32" s="66">
        <v>0.7</v>
      </c>
      <c r="AH32" s="60">
        <v>0.7</v>
      </c>
      <c r="AI32" s="66" t="s">
        <v>113</v>
      </c>
      <c r="AJ32" s="67" t="s">
        <v>36</v>
      </c>
      <c r="AK32" s="39"/>
      <c r="AL32" s="39"/>
    </row>
    <row r="33" spans="1:3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1"/>
      <c r="V33" s="41"/>
      <c r="W33" s="41"/>
      <c r="X33" s="42"/>
      <c r="AA33" s="9"/>
      <c r="AB33" s="9"/>
      <c r="AC33" s="9"/>
      <c r="AD33" s="65" t="s">
        <v>53</v>
      </c>
      <c r="AE33" s="66">
        <v>0.4</v>
      </c>
      <c r="AF33" s="60" t="s">
        <v>114</v>
      </c>
      <c r="AG33" s="60" t="s">
        <v>114</v>
      </c>
      <c r="AH33" s="60" t="s">
        <v>114</v>
      </c>
      <c r="AI33" s="66">
        <v>0.4</v>
      </c>
      <c r="AJ33" s="67" t="s">
        <v>54</v>
      </c>
      <c r="AK33" s="9"/>
      <c r="AL33" s="9"/>
    </row>
    <row r="34" spans="1:3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1"/>
      <c r="V34" s="41"/>
      <c r="W34" s="41"/>
      <c r="X34" s="42"/>
      <c r="AA34" s="9"/>
      <c r="AB34" s="9"/>
      <c r="AC34" s="9"/>
      <c r="AD34" s="65" t="s">
        <v>37</v>
      </c>
      <c r="AE34" s="78">
        <v>1.3</v>
      </c>
      <c r="AF34" s="60" t="s">
        <v>114</v>
      </c>
      <c r="AG34" s="60" t="s">
        <v>114</v>
      </c>
      <c r="AH34" s="60" t="s">
        <v>114</v>
      </c>
      <c r="AI34" s="66">
        <v>0.8</v>
      </c>
      <c r="AJ34" s="67" t="s">
        <v>110</v>
      </c>
      <c r="AK34" s="9"/>
      <c r="AL34" s="9"/>
    </row>
    <row r="35" spans="1:3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1"/>
      <c r="V35" s="41"/>
      <c r="W35" s="41"/>
      <c r="X35" s="42"/>
      <c r="AA35" s="9"/>
      <c r="AB35" s="9"/>
      <c r="AC35" s="9"/>
      <c r="AD35" s="65" t="s">
        <v>55</v>
      </c>
      <c r="AE35" s="78">
        <v>1.5</v>
      </c>
      <c r="AF35" s="60" t="s">
        <v>114</v>
      </c>
      <c r="AG35" s="60" t="s">
        <v>114</v>
      </c>
      <c r="AH35" s="60" t="s">
        <v>114</v>
      </c>
      <c r="AI35" s="66">
        <v>1</v>
      </c>
      <c r="AJ35" s="67" t="s">
        <v>54</v>
      </c>
      <c r="AK35" s="9"/>
      <c r="AL35" s="9"/>
    </row>
    <row r="36" spans="1:3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1"/>
      <c r="V36" s="41"/>
      <c r="W36" s="41"/>
      <c r="X36" s="42"/>
      <c r="AA36" s="9"/>
      <c r="AB36" s="9"/>
      <c r="AC36" s="9"/>
      <c r="AD36" s="65" t="s">
        <v>57</v>
      </c>
      <c r="AE36" s="78">
        <v>1.7</v>
      </c>
      <c r="AF36" s="60" t="s">
        <v>114</v>
      </c>
      <c r="AG36" s="60" t="s">
        <v>114</v>
      </c>
      <c r="AH36" s="60" t="s">
        <v>114</v>
      </c>
      <c r="AI36" s="66">
        <v>1.2</v>
      </c>
      <c r="AJ36" s="67" t="s">
        <v>56</v>
      </c>
      <c r="AK36" s="9"/>
      <c r="AL36" s="9"/>
    </row>
    <row r="37" spans="1:3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1"/>
      <c r="V37" s="41"/>
      <c r="W37" s="41"/>
      <c r="X37" s="42"/>
      <c r="AA37" s="9"/>
      <c r="AB37" s="9"/>
      <c r="AC37" s="9"/>
      <c r="AD37" s="65" t="s">
        <v>59</v>
      </c>
      <c r="AE37" s="78">
        <v>1.9</v>
      </c>
      <c r="AF37" s="60" t="s">
        <v>114</v>
      </c>
      <c r="AG37" s="60" t="s">
        <v>114</v>
      </c>
      <c r="AH37" s="60" t="s">
        <v>114</v>
      </c>
      <c r="AI37" s="66">
        <v>1.4</v>
      </c>
      <c r="AJ37" s="67" t="s">
        <v>58</v>
      </c>
      <c r="AK37" s="9"/>
      <c r="AL37" s="9"/>
    </row>
    <row r="38" spans="1:3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1"/>
      <c r="V38" s="41"/>
      <c r="W38" s="41"/>
      <c r="X38" s="42"/>
      <c r="AA38" s="9"/>
      <c r="AB38" s="9"/>
      <c r="AC38" s="9"/>
      <c r="AD38" s="65" t="s">
        <v>61</v>
      </c>
      <c r="AE38" s="78">
        <v>2.2</v>
      </c>
      <c r="AF38" s="60" t="s">
        <v>114</v>
      </c>
      <c r="AG38" s="60" t="s">
        <v>114</v>
      </c>
      <c r="AH38" s="60" t="s">
        <v>114</v>
      </c>
      <c r="AI38" s="66">
        <v>1.7</v>
      </c>
      <c r="AJ38" s="67" t="s">
        <v>60</v>
      </c>
      <c r="AK38" s="9"/>
      <c r="AL38" s="9"/>
    </row>
    <row r="39" spans="1:3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1"/>
      <c r="V39" s="41"/>
      <c r="W39" s="41"/>
      <c r="X39" s="42"/>
      <c r="AA39" s="9"/>
      <c r="AB39" s="9"/>
      <c r="AC39" s="9"/>
      <c r="AD39" s="65" t="s">
        <v>38</v>
      </c>
      <c r="AE39" s="78">
        <v>1.4</v>
      </c>
      <c r="AF39" s="60" t="s">
        <v>114</v>
      </c>
      <c r="AG39" s="60" t="s">
        <v>114</v>
      </c>
      <c r="AH39" s="60" t="s">
        <v>114</v>
      </c>
      <c r="AI39" s="66">
        <v>0.9</v>
      </c>
      <c r="AJ39" s="67" t="s">
        <v>62</v>
      </c>
      <c r="AK39" s="9"/>
      <c r="AL39" s="9"/>
    </row>
    <row r="40" spans="1:3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1"/>
      <c r="V40" s="41"/>
      <c r="W40" s="41"/>
      <c r="X40" s="42"/>
      <c r="AA40" s="9"/>
      <c r="AB40" s="9"/>
      <c r="AC40" s="9"/>
      <c r="AD40" s="65" t="s">
        <v>63</v>
      </c>
      <c r="AE40" s="78">
        <v>1.6</v>
      </c>
      <c r="AF40" s="66" t="s">
        <v>114</v>
      </c>
      <c r="AG40" s="66" t="s">
        <v>114</v>
      </c>
      <c r="AH40" s="60" t="s">
        <v>114</v>
      </c>
      <c r="AI40" s="66">
        <v>1.1</v>
      </c>
      <c r="AJ40" s="67" t="s">
        <v>39</v>
      </c>
      <c r="AK40" s="9"/>
      <c r="AL40" s="9"/>
    </row>
    <row r="41" spans="1:3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41"/>
      <c r="V41" s="41"/>
      <c r="W41" s="41"/>
      <c r="X41" s="42"/>
      <c r="AA41" s="9"/>
      <c r="AB41" s="9"/>
      <c r="AC41" s="9"/>
      <c r="AD41" s="65" t="s">
        <v>64</v>
      </c>
      <c r="AE41" s="78">
        <v>1.8</v>
      </c>
      <c r="AF41" s="66" t="s">
        <v>114</v>
      </c>
      <c r="AG41" s="66" t="s">
        <v>114</v>
      </c>
      <c r="AH41" s="60" t="s">
        <v>114</v>
      </c>
      <c r="AI41" s="66">
        <v>1.3</v>
      </c>
      <c r="AJ41" s="67" t="s">
        <v>40</v>
      </c>
      <c r="AK41" s="9"/>
      <c r="AL41" s="9"/>
    </row>
    <row r="42" spans="1:3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41"/>
      <c r="V42" s="41"/>
      <c r="W42" s="41"/>
      <c r="X42" s="42"/>
      <c r="AA42" s="9"/>
      <c r="AB42" s="9"/>
      <c r="AC42" s="9"/>
      <c r="AD42" s="65" t="s">
        <v>65</v>
      </c>
      <c r="AE42" s="78">
        <v>2.1</v>
      </c>
      <c r="AF42" s="66" t="s">
        <v>114</v>
      </c>
      <c r="AG42" s="66" t="s">
        <v>114</v>
      </c>
      <c r="AH42" s="60" t="s">
        <v>114</v>
      </c>
      <c r="AI42" s="66">
        <v>1.6</v>
      </c>
      <c r="AJ42" s="67" t="s">
        <v>41</v>
      </c>
      <c r="AK42" s="9"/>
      <c r="AL42" s="9"/>
    </row>
    <row r="43" spans="1:3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1"/>
      <c r="V43" s="41"/>
      <c r="W43" s="41"/>
      <c r="X43" s="42"/>
      <c r="AA43" s="9"/>
      <c r="AB43" s="9"/>
      <c r="AC43" s="9"/>
      <c r="AD43" s="65" t="s">
        <v>67</v>
      </c>
      <c r="AE43" s="78">
        <v>2.4</v>
      </c>
      <c r="AF43" s="66" t="s">
        <v>114</v>
      </c>
      <c r="AG43" s="66" t="s">
        <v>114</v>
      </c>
      <c r="AH43" s="60" t="s">
        <v>114</v>
      </c>
      <c r="AI43" s="66">
        <v>1.9</v>
      </c>
      <c r="AJ43" s="67" t="s">
        <v>66</v>
      </c>
      <c r="AK43" s="9"/>
      <c r="AL43" s="9"/>
    </row>
    <row r="44" spans="1:3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1"/>
      <c r="V44" s="41"/>
      <c r="W44" s="41"/>
      <c r="X44" s="42"/>
      <c r="AA44" s="9"/>
      <c r="AB44" s="9"/>
      <c r="AC44" s="9"/>
      <c r="AD44" s="65" t="s">
        <v>69</v>
      </c>
      <c r="AE44" s="78">
        <v>2.8</v>
      </c>
      <c r="AF44" s="66" t="s">
        <v>114</v>
      </c>
      <c r="AG44" s="66" t="s">
        <v>114</v>
      </c>
      <c r="AH44" s="60" t="s">
        <v>114</v>
      </c>
      <c r="AI44" s="66">
        <v>2.3</v>
      </c>
      <c r="AJ44" s="67" t="s">
        <v>68</v>
      </c>
      <c r="AK44" s="9"/>
      <c r="AL44" s="9"/>
    </row>
    <row r="45" spans="1:3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1"/>
      <c r="V45" s="41"/>
      <c r="W45" s="41"/>
      <c r="X45" s="42"/>
      <c r="AA45" s="9"/>
      <c r="AB45" s="9"/>
      <c r="AC45" s="9"/>
      <c r="AD45" s="62" t="s">
        <v>42</v>
      </c>
      <c r="AE45" s="63" t="s">
        <v>32</v>
      </c>
      <c r="AF45" s="63" t="s">
        <v>32</v>
      </c>
      <c r="AG45" s="63" t="s">
        <v>32</v>
      </c>
      <c r="AH45" s="63" t="s">
        <v>32</v>
      </c>
      <c r="AI45" s="63" t="s">
        <v>32</v>
      </c>
      <c r="AJ45" s="64"/>
      <c r="AK45" s="9"/>
      <c r="AL45" s="9"/>
    </row>
    <row r="46" spans="1:3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1"/>
      <c r="V46" s="41"/>
      <c r="W46" s="41"/>
      <c r="X46" s="42"/>
      <c r="AA46" s="9"/>
      <c r="AB46" s="9"/>
      <c r="AC46" s="9"/>
      <c r="AD46" s="65" t="s">
        <v>43</v>
      </c>
      <c r="AE46" s="66" t="s">
        <v>113</v>
      </c>
      <c r="AF46" s="68">
        <v>3</v>
      </c>
      <c r="AG46" s="68">
        <v>3.2</v>
      </c>
      <c r="AH46" s="68">
        <v>3.4</v>
      </c>
      <c r="AI46" s="85">
        <v>2</v>
      </c>
      <c r="AJ46" s="67" t="s">
        <v>75</v>
      </c>
      <c r="AK46" s="9"/>
      <c r="AL46" s="9"/>
    </row>
    <row r="47" spans="1:3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1"/>
      <c r="V47" s="41"/>
      <c r="W47" s="41"/>
      <c r="X47" s="42"/>
      <c r="AA47" s="9"/>
      <c r="AB47" s="9"/>
      <c r="AC47" s="9"/>
      <c r="AD47" s="65" t="s">
        <v>14</v>
      </c>
      <c r="AE47" s="66" t="s">
        <v>113</v>
      </c>
      <c r="AF47" s="60">
        <v>3.2</v>
      </c>
      <c r="AG47" s="60">
        <v>3.4</v>
      </c>
      <c r="AH47" s="68">
        <v>3.6</v>
      </c>
      <c r="AI47" s="85">
        <v>2.2</v>
      </c>
      <c r="AJ47" s="67" t="s">
        <v>76</v>
      </c>
      <c r="AK47" s="9"/>
      <c r="AL47" s="9"/>
    </row>
    <row r="48" spans="1:3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1"/>
      <c r="V48" s="41"/>
      <c r="W48" s="41"/>
      <c r="X48" s="42"/>
      <c r="AA48" s="9"/>
      <c r="AB48" s="9"/>
      <c r="AC48" s="9"/>
      <c r="AD48" s="65" t="s">
        <v>77</v>
      </c>
      <c r="AE48" s="66" t="s">
        <v>113</v>
      </c>
      <c r="AF48" s="60">
        <v>3.4</v>
      </c>
      <c r="AG48" s="60">
        <v>3.6</v>
      </c>
      <c r="AH48" s="68">
        <v>3.8</v>
      </c>
      <c r="AI48" s="85">
        <v>2.4</v>
      </c>
      <c r="AJ48" s="67" t="s">
        <v>78</v>
      </c>
      <c r="AK48" s="9"/>
      <c r="AL48" s="9"/>
    </row>
    <row r="49" spans="1:3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U49" s="41"/>
      <c r="V49" s="41"/>
      <c r="W49" s="41"/>
      <c r="X49" s="42"/>
      <c r="AA49" s="9"/>
      <c r="AB49" s="9"/>
      <c r="AC49" s="9"/>
      <c r="AD49" s="65" t="s">
        <v>79</v>
      </c>
      <c r="AE49" s="66" t="s">
        <v>113</v>
      </c>
      <c r="AF49" s="60">
        <v>3.2</v>
      </c>
      <c r="AG49" s="60">
        <v>3.4</v>
      </c>
      <c r="AH49" s="68">
        <v>3.6</v>
      </c>
      <c r="AI49" s="85">
        <v>2.2</v>
      </c>
      <c r="AJ49" s="67" t="s">
        <v>80</v>
      </c>
      <c r="AK49" s="9"/>
      <c r="AL49" s="9"/>
    </row>
    <row r="50" spans="1:3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U50" s="41"/>
      <c r="V50" s="41"/>
      <c r="W50" s="41"/>
      <c r="X50" s="42"/>
      <c r="AA50" s="9"/>
      <c r="AB50" s="9"/>
      <c r="AC50" s="9"/>
      <c r="AD50" s="65" t="s">
        <v>81</v>
      </c>
      <c r="AE50" s="66" t="s">
        <v>113</v>
      </c>
      <c r="AF50" s="60">
        <v>3.4</v>
      </c>
      <c r="AG50" s="60">
        <v>3.6</v>
      </c>
      <c r="AH50" s="68">
        <v>3.8</v>
      </c>
      <c r="AI50" s="85">
        <v>2.4</v>
      </c>
      <c r="AJ50" s="67" t="s">
        <v>82</v>
      </c>
      <c r="AK50" s="9"/>
      <c r="AL50" s="9"/>
    </row>
    <row r="51" spans="1:38" ht="12.75">
      <c r="A51" s="9"/>
      <c r="G51" s="9"/>
      <c r="H51" s="9"/>
      <c r="L51" s="9"/>
      <c r="M51" s="9"/>
      <c r="N51" s="9"/>
      <c r="U51" s="41"/>
      <c r="V51" s="41"/>
      <c r="W51" s="41"/>
      <c r="X51" s="42"/>
      <c r="AA51" s="9"/>
      <c r="AB51" s="9"/>
      <c r="AC51" s="9"/>
      <c r="AD51" s="65" t="s">
        <v>83</v>
      </c>
      <c r="AE51" s="66" t="s">
        <v>113</v>
      </c>
      <c r="AF51" s="60">
        <v>3.4</v>
      </c>
      <c r="AG51" s="60">
        <v>3.6</v>
      </c>
      <c r="AH51" s="68">
        <v>3.8</v>
      </c>
      <c r="AI51" s="85">
        <v>2.4</v>
      </c>
      <c r="AJ51" s="67" t="s">
        <v>111</v>
      </c>
      <c r="AK51" s="9"/>
      <c r="AL51" s="9"/>
    </row>
    <row r="52" spans="30:36" ht="12.75">
      <c r="AD52" s="65" t="s">
        <v>44</v>
      </c>
      <c r="AE52" s="66" t="s">
        <v>113</v>
      </c>
      <c r="AF52" s="60">
        <v>4.2</v>
      </c>
      <c r="AG52" s="60" t="s">
        <v>114</v>
      </c>
      <c r="AH52" s="68">
        <v>4.6</v>
      </c>
      <c r="AI52" s="85">
        <v>3.2</v>
      </c>
      <c r="AJ52" s="69" t="s">
        <v>102</v>
      </c>
    </row>
    <row r="53" spans="30:36" ht="12.75">
      <c r="AD53" s="65" t="s">
        <v>84</v>
      </c>
      <c r="AE53" s="66" t="s">
        <v>113</v>
      </c>
      <c r="AF53" s="60">
        <v>4.2</v>
      </c>
      <c r="AG53" s="60">
        <v>4.4</v>
      </c>
      <c r="AH53" s="68">
        <v>4.6</v>
      </c>
      <c r="AI53" s="85">
        <v>3.2</v>
      </c>
      <c r="AJ53" s="67" t="s">
        <v>85</v>
      </c>
    </row>
    <row r="54" spans="30:36" ht="12.75">
      <c r="AD54" s="65" t="s">
        <v>86</v>
      </c>
      <c r="AE54" s="66" t="s">
        <v>113</v>
      </c>
      <c r="AF54" s="60">
        <v>4.2</v>
      </c>
      <c r="AG54" s="60">
        <v>4.4</v>
      </c>
      <c r="AH54" s="68">
        <v>4.6</v>
      </c>
      <c r="AI54" s="85">
        <v>3.2</v>
      </c>
      <c r="AJ54" s="67" t="s">
        <v>103</v>
      </c>
    </row>
    <row r="55" spans="30:36" ht="12.75">
      <c r="AD55" s="65" t="s">
        <v>87</v>
      </c>
      <c r="AE55" s="66" t="s">
        <v>113</v>
      </c>
      <c r="AF55" s="60">
        <v>4.8</v>
      </c>
      <c r="AG55" s="60" t="s">
        <v>114</v>
      </c>
      <c r="AH55" s="68">
        <v>5.2</v>
      </c>
      <c r="AI55" s="85">
        <v>4.2</v>
      </c>
      <c r="AJ55" s="69" t="s">
        <v>104</v>
      </c>
    </row>
    <row r="56" spans="30:36" ht="12.75">
      <c r="AD56" s="65" t="s">
        <v>88</v>
      </c>
      <c r="AE56" s="66" t="s">
        <v>113</v>
      </c>
      <c r="AF56" s="60">
        <v>5.4</v>
      </c>
      <c r="AG56" s="60" t="s">
        <v>114</v>
      </c>
      <c r="AH56" s="68">
        <v>5.8</v>
      </c>
      <c r="AI56" s="85">
        <v>4.4</v>
      </c>
      <c r="AJ56" s="69" t="s">
        <v>105</v>
      </c>
    </row>
    <row r="57" spans="30:36" ht="12.75">
      <c r="AD57" s="65" t="s">
        <v>89</v>
      </c>
      <c r="AE57" s="66" t="s">
        <v>113</v>
      </c>
      <c r="AF57" s="60">
        <v>5.4</v>
      </c>
      <c r="AG57" s="60" t="s">
        <v>114</v>
      </c>
      <c r="AH57" s="68">
        <v>5.8</v>
      </c>
      <c r="AI57" s="85">
        <v>4.4</v>
      </c>
      <c r="AJ57" s="69" t="s">
        <v>106</v>
      </c>
    </row>
    <row r="58" spans="30:36" ht="12.75">
      <c r="AD58" s="65" t="s">
        <v>90</v>
      </c>
      <c r="AE58" s="66" t="s">
        <v>113</v>
      </c>
      <c r="AF58" s="60">
        <v>5.4</v>
      </c>
      <c r="AG58" s="60" t="s">
        <v>114</v>
      </c>
      <c r="AH58" s="68">
        <v>5.8</v>
      </c>
      <c r="AI58" s="85">
        <v>4.4</v>
      </c>
      <c r="AJ58" s="69" t="s">
        <v>107</v>
      </c>
    </row>
    <row r="59" spans="30:36" ht="12.75">
      <c r="AD59" s="65" t="s">
        <v>91</v>
      </c>
      <c r="AE59" s="66" t="s">
        <v>113</v>
      </c>
      <c r="AF59" s="60" t="s">
        <v>114</v>
      </c>
      <c r="AG59" s="60" t="s">
        <v>114</v>
      </c>
      <c r="AH59" s="68">
        <v>7.4</v>
      </c>
      <c r="AI59" s="85">
        <v>6.4</v>
      </c>
      <c r="AJ59" s="69" t="s">
        <v>108</v>
      </c>
    </row>
  </sheetData>
  <sheetProtection formatCells="0" insertColumns="0" insertRows="0" insertHyperlinks="0" deleteColumns="0" deleteRows="0"/>
  <mergeCells count="29">
    <mergeCell ref="S11:S12"/>
    <mergeCell ref="S13:S14"/>
    <mergeCell ref="O16:T16"/>
    <mergeCell ref="O19:O20"/>
    <mergeCell ref="O17:O18"/>
    <mergeCell ref="Q9:Q10"/>
    <mergeCell ref="Q11:Q12"/>
    <mergeCell ref="Q13:Q14"/>
    <mergeCell ref="R9:R10"/>
    <mergeCell ref="Q4:U4"/>
    <mergeCell ref="R11:R12"/>
    <mergeCell ref="R13:R14"/>
    <mergeCell ref="H7:M7"/>
    <mergeCell ref="O7:T7"/>
    <mergeCell ref="O9:O10"/>
    <mergeCell ref="O11:O12"/>
    <mergeCell ref="O13:O14"/>
    <mergeCell ref="P9:P10"/>
    <mergeCell ref="S9:S10"/>
    <mergeCell ref="A15:D15"/>
    <mergeCell ref="A7:D7"/>
    <mergeCell ref="P11:P12"/>
    <mergeCell ref="P13:P14"/>
    <mergeCell ref="B1:G2"/>
    <mergeCell ref="I1:U1"/>
    <mergeCell ref="I2:U2"/>
    <mergeCell ref="C3:G3"/>
    <mergeCell ref="Q3:U3"/>
    <mergeCell ref="C4:J4"/>
  </mergeCells>
  <dataValidations count="6">
    <dataValidation type="list" allowBlank="1" showInputMessage="1" showErrorMessage="1" sqref="C3:G3">
      <formula1>"13-14 ans,15-17 ans"</formula1>
    </dataValidation>
    <dataValidation type="list" allowBlank="1" showInputMessage="1" showErrorMessage="1" sqref="P9:P14 B17:B21 I9:I16 B9:B13">
      <formula1>figure</formula1>
    </dataValidation>
    <dataValidation type="list" allowBlank="1" showInputMessage="1" showErrorMessage="1" sqref="J9:J16 C9:C13 Q9:Q14 C17:C21">
      <formula1>position</formula1>
    </dataValidation>
    <dataValidation allowBlank="1" showErrorMessage="1" sqref="K17"/>
    <dataValidation type="list" allowBlank="1" showInputMessage="1" showErrorMessage="1" sqref="J3">
      <formula1>"F,G"</formula1>
    </dataValidation>
    <dataValidation showInputMessage="1" showErrorMessage="1" sqref="H7:M7 O16:T16 O7:T7"/>
  </dataValidations>
  <printOptions/>
  <pageMargins left="0.37" right="0.29" top="0.48" bottom="0.52" header="0.5118110236220472" footer="0.5118110236220472"/>
  <pageSetup fitToHeight="1" fitToWidth="1" horizontalDpi="1200" verticalDpi="1200" orientation="landscape" paperSize="9" scale="71" r:id="rId2"/>
  <rowBreaks count="1" manualBreakCount="1">
    <brk id="21" max="255" man="1"/>
  </rowBreaks>
  <colBreaks count="1" manualBreakCount="1"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tabSelected="1" view="pageBreakPreview" zoomScale="85" zoomScaleNormal="85" zoomScaleSheetLayoutView="85" zoomScalePageLayoutView="0" workbookViewId="0" topLeftCell="A1">
      <selection activeCell="W14" sqref="W14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5" width="10.28125" style="0" bestFit="1" customWidth="1"/>
    <col min="6" max="6" width="6.7109375" style="0" customWidth="1"/>
    <col min="7" max="7" width="3.00390625" style="0" customWidth="1"/>
    <col min="8" max="8" width="2.7109375" style="0" customWidth="1"/>
    <col min="9" max="9" width="17.00390625" style="0" customWidth="1"/>
    <col min="10" max="10" width="3.7109375" style="0" customWidth="1"/>
    <col min="11" max="12" width="10.28125" style="0" bestFit="1" customWidth="1"/>
    <col min="13" max="13" width="6.28125" style="0" customWidth="1"/>
    <col min="14" max="14" width="8.00390625" style="0" customWidth="1"/>
    <col min="15" max="15" width="3.28125" style="0" customWidth="1"/>
    <col min="16" max="16" width="17.8515625" style="0" customWidth="1"/>
    <col min="17" max="17" width="3.421875" style="0" customWidth="1"/>
    <col min="18" max="19" width="10.28125" style="0" bestFit="1" customWidth="1"/>
    <col min="20" max="20" width="5.8515625" style="0" customWidth="1"/>
    <col min="21" max="21" width="4.7109375" style="0" customWidth="1"/>
    <col min="22" max="22" width="31.421875" style="0" customWidth="1"/>
    <col min="23" max="23" width="16.7109375" style="0" customWidth="1"/>
    <col min="24" max="24" width="4.28125" style="0" customWidth="1"/>
    <col min="25" max="26" width="10.28125" style="0" customWidth="1"/>
    <col min="27" max="27" width="4.28125" style="0" hidden="1" customWidth="1"/>
    <col min="28" max="28" width="2.140625" style="0" hidden="1" customWidth="1"/>
    <col min="29" max="29" width="4.8515625" style="0" hidden="1" customWidth="1"/>
    <col min="30" max="30" width="35.57421875" style="0" hidden="1" customWidth="1"/>
    <col min="31" max="31" width="11.421875" style="0" hidden="1" customWidth="1"/>
    <col min="32" max="34" width="14.00390625" style="0" hidden="1" customWidth="1"/>
    <col min="35" max="35" width="11.421875" style="0" hidden="1" customWidth="1"/>
    <col min="36" max="36" width="11.421875" style="53" hidden="1" customWidth="1"/>
    <col min="37" max="38" width="11.421875" style="0" hidden="1" customWidth="1"/>
  </cols>
  <sheetData>
    <row r="1" spans="1:38" ht="51" customHeight="1">
      <c r="A1" s="1"/>
      <c r="B1" s="115" t="s">
        <v>0</v>
      </c>
      <c r="C1" s="115"/>
      <c r="D1" s="115"/>
      <c r="E1" s="115"/>
      <c r="F1" s="115"/>
      <c r="G1" s="115"/>
      <c r="H1" s="1"/>
      <c r="I1" s="116" t="s">
        <v>1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5"/>
      <c r="AK1" s="1"/>
      <c r="AL1" s="1"/>
    </row>
    <row r="2" spans="1:38" ht="27.75" customHeight="1">
      <c r="A2" s="1"/>
      <c r="B2" s="115"/>
      <c r="C2" s="115"/>
      <c r="D2" s="115"/>
      <c r="E2" s="115"/>
      <c r="F2" s="115"/>
      <c r="G2" s="115"/>
      <c r="H2" s="1"/>
      <c r="I2" s="117" t="s">
        <v>2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"/>
      <c r="W2" s="1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5"/>
      <c r="AK2" s="1"/>
      <c r="AL2" s="1"/>
    </row>
    <row r="3" spans="1:38" ht="52.5" customHeight="1">
      <c r="A3" s="3"/>
      <c r="B3" s="4" t="s">
        <v>3</v>
      </c>
      <c r="C3" s="126"/>
      <c r="D3" s="126"/>
      <c r="E3" s="126"/>
      <c r="F3" s="126"/>
      <c r="G3" s="126"/>
      <c r="H3" s="1"/>
      <c r="I3" s="4" t="s">
        <v>4</v>
      </c>
      <c r="J3" s="5"/>
      <c r="K3" s="1"/>
      <c r="L3" s="1"/>
      <c r="M3" s="1"/>
      <c r="N3" s="1"/>
      <c r="O3" s="1"/>
      <c r="P3" s="6" t="s">
        <v>6</v>
      </c>
      <c r="Q3" s="127"/>
      <c r="R3" s="127"/>
      <c r="S3" s="127"/>
      <c r="T3" s="127"/>
      <c r="U3" s="127"/>
      <c r="V3" s="3"/>
      <c r="W3" s="3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5"/>
      <c r="AK3" s="3"/>
      <c r="AL3" s="3"/>
    </row>
    <row r="4" spans="1:38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3"/>
      <c r="O4" s="1"/>
      <c r="P4" s="6" t="s">
        <v>8</v>
      </c>
      <c r="Q4" s="122"/>
      <c r="R4" s="122"/>
      <c r="S4" s="122"/>
      <c r="T4" s="122"/>
      <c r="U4" s="122"/>
      <c r="V4" s="1"/>
      <c r="W4" s="1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5"/>
      <c r="AK4" s="1"/>
      <c r="AL4" s="1"/>
    </row>
    <row r="5" spans="1:3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7"/>
      <c r="Y5" s="1"/>
      <c r="Z5" s="1"/>
      <c r="AA5" s="8"/>
      <c r="AB5" s="1"/>
      <c r="AC5" s="1"/>
      <c r="AD5" s="1"/>
      <c r="AE5" s="1"/>
      <c r="AF5" s="1"/>
      <c r="AG5" s="1"/>
      <c r="AH5" s="1"/>
      <c r="AI5" s="1"/>
      <c r="AJ5" s="55"/>
      <c r="AK5" s="1"/>
      <c r="AL5" s="1"/>
    </row>
    <row r="6" spans="1:38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7"/>
      <c r="Y6" s="1"/>
      <c r="Z6" s="1"/>
      <c r="AA6" s="8"/>
      <c r="AB6" s="1"/>
      <c r="AC6" s="1"/>
      <c r="AD6" s="1"/>
      <c r="AE6" s="1"/>
      <c r="AF6" s="1"/>
      <c r="AG6" s="1"/>
      <c r="AH6" s="1"/>
      <c r="AI6" s="1"/>
      <c r="AJ6" s="55"/>
      <c r="AK6" s="1"/>
      <c r="AL6" s="1"/>
    </row>
    <row r="7" spans="1:38" ht="18">
      <c r="A7" s="112" t="s">
        <v>47</v>
      </c>
      <c r="B7" s="112"/>
      <c r="C7" s="112"/>
      <c r="D7" s="112"/>
      <c r="E7" s="112"/>
      <c r="F7" s="112"/>
      <c r="G7" s="9"/>
      <c r="H7" s="112" t="s">
        <v>48</v>
      </c>
      <c r="I7" s="112"/>
      <c r="J7" s="112"/>
      <c r="K7" s="112"/>
      <c r="L7" s="112"/>
      <c r="M7" s="112"/>
      <c r="N7" s="1"/>
      <c r="O7" s="112" t="s">
        <v>159</v>
      </c>
      <c r="P7" s="112"/>
      <c r="Q7" s="112"/>
      <c r="R7" s="112"/>
      <c r="S7" s="112"/>
      <c r="T7" s="112"/>
      <c r="U7" s="2"/>
      <c r="V7" s="2"/>
      <c r="W7" s="2"/>
      <c r="X7" s="7"/>
      <c r="Y7" s="1"/>
      <c r="Z7" s="1"/>
      <c r="AA7" s="8"/>
      <c r="AB7" s="2"/>
      <c r="AC7" s="1"/>
      <c r="AD7" s="1"/>
      <c r="AE7" s="1"/>
      <c r="AF7" s="1"/>
      <c r="AG7" s="1"/>
      <c r="AH7" s="1"/>
      <c r="AI7" s="1"/>
      <c r="AJ7" s="55"/>
      <c r="AK7" s="1"/>
      <c r="AL7" s="1"/>
    </row>
    <row r="8" spans="1:38" ht="39.75" customHeight="1">
      <c r="A8" s="10" t="s">
        <v>11</v>
      </c>
      <c r="B8" s="1"/>
      <c r="C8" s="11" t="s">
        <v>12</v>
      </c>
      <c r="D8" s="74" t="s">
        <v>123</v>
      </c>
      <c r="E8" s="74" t="s">
        <v>156</v>
      </c>
      <c r="F8" s="11" t="s">
        <v>157</v>
      </c>
      <c r="G8" s="1"/>
      <c r="H8" s="10" t="s">
        <v>11</v>
      </c>
      <c r="I8" s="1"/>
      <c r="J8" s="11" t="s">
        <v>12</v>
      </c>
      <c r="K8" s="74" t="s">
        <v>123</v>
      </c>
      <c r="L8" s="74" t="s">
        <v>156</v>
      </c>
      <c r="M8" s="11" t="s">
        <v>157</v>
      </c>
      <c r="N8" s="1"/>
      <c r="O8" s="10" t="s">
        <v>11</v>
      </c>
      <c r="P8" s="1"/>
      <c r="Q8" s="11" t="s">
        <v>12</v>
      </c>
      <c r="R8" s="74" t="s">
        <v>123</v>
      </c>
      <c r="S8" s="74" t="s">
        <v>156</v>
      </c>
      <c r="T8" s="100" t="s">
        <v>158</v>
      </c>
      <c r="U8" s="12"/>
      <c r="V8" s="2"/>
      <c r="W8" s="2"/>
      <c r="X8" s="7"/>
      <c r="Y8" s="1"/>
      <c r="Z8" s="1"/>
      <c r="AA8" s="8"/>
      <c r="AB8" s="2"/>
      <c r="AC8" s="1"/>
      <c r="AD8" s="1"/>
      <c r="AE8" s="1"/>
      <c r="AF8" s="1"/>
      <c r="AG8" s="1"/>
      <c r="AH8" s="1"/>
      <c r="AI8" s="1"/>
      <c r="AJ8" s="55"/>
      <c r="AK8" s="1"/>
      <c r="AL8" s="1"/>
    </row>
    <row r="9" spans="1:38" ht="30" customHeight="1">
      <c r="A9" s="13">
        <v>1</v>
      </c>
      <c r="B9" s="14"/>
      <c r="C9" s="15"/>
      <c r="D9" s="16">
        <f>IF(B9="","",IF(C9="#",VLOOKUP(B9,matrice_diff,2,FALSE),IF(C9="O",VLOOKUP(B9,matrice_diff,3,FALSE),IF(C9="&lt;",VLOOKUP(B9,matrice_diff,4,FALSE),IF(C9="/",VLOOKUP(B9,matrice_diff,5,FALSE),VLOOKUP(B9,matrice_diff,2,FALSE))))))</f>
      </c>
      <c r="E9" s="80"/>
      <c r="F9" s="17"/>
      <c r="G9" s="18"/>
      <c r="H9" s="13">
        <v>1</v>
      </c>
      <c r="I9" s="46"/>
      <c r="J9" s="15"/>
      <c r="K9" s="19">
        <f aca="true" t="shared" si="0" ref="K9:K16">IF(I9="","",IF(J9="#",VLOOKUP(I9,matrice_diff,2,FALSE),IF(J9="O",VLOOKUP(I9,matrice_diff,3,FALSE),IF(J9="&lt;",VLOOKUP(I9,matrice_diff,4,FALSE),IF(J9="/",VLOOKUP(I9,matrice_diff,5,FALSE),VLOOKUP(I9,matrice_diff,2,FALSE))))))</f>
      </c>
      <c r="L9" s="80"/>
      <c r="M9" s="17"/>
      <c r="N9" s="18"/>
      <c r="O9" s="130">
        <v>1</v>
      </c>
      <c r="P9" s="124"/>
      <c r="Q9" s="136"/>
      <c r="R9" s="128">
        <f>IF(P9="","",IF(Q9="#",VLOOKUP(P9,matrice_diff,2,FALSE),IF(Q9="O",VLOOKUP(P9,matrice_diff,3,FALSE),IF(Q9="&lt;",VLOOKUP(P9,matrice_diff,4,FALSE),IF(Q9="/",VLOOKUP(P9,matrice_diff,5,FALSE),VLOOKUP(P9,matrice_diff,2,FALSE))))))</f>
      </c>
      <c r="S9" s="132"/>
      <c r="T9" s="17"/>
      <c r="U9" s="18"/>
      <c r="V9" s="2"/>
      <c r="W9" s="2"/>
      <c r="X9" s="7"/>
      <c r="Y9" s="1"/>
      <c r="Z9" s="1"/>
      <c r="AA9" s="8"/>
      <c r="AB9" s="18"/>
      <c r="AC9" s="20"/>
      <c r="AD9" s="20"/>
      <c r="AE9" s="20"/>
      <c r="AF9" s="20"/>
      <c r="AG9" s="20"/>
      <c r="AH9" s="20"/>
      <c r="AI9" s="20"/>
      <c r="AJ9" s="50"/>
      <c r="AK9" s="20"/>
      <c r="AL9" s="20"/>
    </row>
    <row r="10" spans="1:38" ht="30" customHeight="1">
      <c r="A10" s="13">
        <v>2</v>
      </c>
      <c r="B10" s="14"/>
      <c r="C10" s="15"/>
      <c r="D10" s="16">
        <f>IF(B10="","",IF(C10="#",VLOOKUP(B10,matrice_diff,2,FALSE),IF(C10="O",VLOOKUP(B10,matrice_diff,3,FALSE),IF(C10="&lt;",VLOOKUP(B10,matrice_diff,4,FALSE),IF(C10="/",VLOOKUP(B10,matrice_diff,5,FALSE),VLOOKUP(B10,matrice_diff,2,FALSE))))))</f>
      </c>
      <c r="E10" s="80"/>
      <c r="F10" s="17"/>
      <c r="G10" s="18"/>
      <c r="H10" s="13">
        <v>2</v>
      </c>
      <c r="I10" s="14"/>
      <c r="J10" s="15"/>
      <c r="K10" s="19">
        <f t="shared" si="0"/>
      </c>
      <c r="L10" s="80"/>
      <c r="M10" s="17"/>
      <c r="N10" s="18"/>
      <c r="O10" s="131"/>
      <c r="P10" s="125"/>
      <c r="Q10" s="137"/>
      <c r="R10" s="129"/>
      <c r="S10" s="133"/>
      <c r="T10" s="17"/>
      <c r="U10" s="18"/>
      <c r="V10" s="2"/>
      <c r="W10" s="2"/>
      <c r="X10" s="7"/>
      <c r="Y10" s="1"/>
      <c r="Z10" s="1"/>
      <c r="AA10" s="8"/>
      <c r="AB10" s="18"/>
      <c r="AC10" s="20"/>
      <c r="AD10" s="20"/>
      <c r="AE10" s="20"/>
      <c r="AF10" s="20"/>
      <c r="AG10" s="20"/>
      <c r="AH10" s="20"/>
      <c r="AI10" s="20"/>
      <c r="AJ10" s="50"/>
      <c r="AK10" s="20"/>
      <c r="AL10" s="20"/>
    </row>
    <row r="11" spans="1:38" ht="30" customHeight="1">
      <c r="A11" s="13">
        <v>3</v>
      </c>
      <c r="B11" s="14"/>
      <c r="C11" s="15"/>
      <c r="D11" s="16">
        <f>IF(B11="","",IF(C11="#",VLOOKUP(B11,matrice_diff,2,FALSE),IF(C11="O",VLOOKUP(B11,matrice_diff,3,FALSE),IF(C11="&lt;",VLOOKUP(B11,matrice_diff,4,FALSE),IF(C11="/",VLOOKUP(B11,matrice_diff,5,FALSE),VLOOKUP(B11,matrice_diff,2,FALSE))))))</f>
      </c>
      <c r="E11" s="80"/>
      <c r="F11" s="17"/>
      <c r="G11" s="18"/>
      <c r="H11" s="13">
        <v>3</v>
      </c>
      <c r="I11" s="14"/>
      <c r="J11" s="15"/>
      <c r="K11" s="19">
        <f t="shared" si="0"/>
      </c>
      <c r="L11" s="80"/>
      <c r="M11" s="17"/>
      <c r="N11" s="18"/>
      <c r="O11" s="130">
        <v>2</v>
      </c>
      <c r="P11" s="124"/>
      <c r="Q11" s="136"/>
      <c r="R11" s="128">
        <f>IF(P11="","",IF(Q11="#",VLOOKUP(P11,matrice_diff,2,FALSE),IF(Q11="O",VLOOKUP(P11,matrice_diff,3,FALSE),IF(Q11="&lt;",VLOOKUP(P11,matrice_diff,4,FALSE),IF(Q11="/",VLOOKUP(P11,matrice_diff,5,FALSE),VLOOKUP(P11,matrice_diff,2,FALSE))))))</f>
      </c>
      <c r="S11" s="132"/>
      <c r="T11" s="17"/>
      <c r="U11" s="18"/>
      <c r="V11" s="2"/>
      <c r="W11" s="2"/>
      <c r="X11" s="7"/>
      <c r="Y11" s="1"/>
      <c r="Z11" s="1"/>
      <c r="AA11" s="8"/>
      <c r="AB11" s="18"/>
      <c r="AC11" s="20"/>
      <c r="AD11" s="20"/>
      <c r="AE11" s="20"/>
      <c r="AF11" s="20"/>
      <c r="AG11" s="20"/>
      <c r="AH11" s="20"/>
      <c r="AI11" s="20"/>
      <c r="AJ11" s="50"/>
      <c r="AK11" s="20"/>
      <c r="AL11" s="20"/>
    </row>
    <row r="12" spans="1:38" ht="30" customHeight="1">
      <c r="A12" s="13">
        <v>4</v>
      </c>
      <c r="B12" s="14"/>
      <c r="C12" s="15"/>
      <c r="D12" s="16">
        <f>IF(B12="","",IF(C12="#",VLOOKUP(B12,matrice_diff,2,FALSE),IF(C12="O",VLOOKUP(B12,matrice_diff,3,FALSE),IF(C12="&lt;",VLOOKUP(B12,matrice_diff,4,FALSE),IF(C12="/",VLOOKUP(B12,matrice_diff,5,FALSE),VLOOKUP(B12,matrice_diff,2,FALSE))))))</f>
      </c>
      <c r="E12" s="80"/>
      <c r="F12" s="17"/>
      <c r="G12" s="18"/>
      <c r="H12" s="13">
        <v>4</v>
      </c>
      <c r="I12" s="14"/>
      <c r="J12" s="15"/>
      <c r="K12" s="19">
        <f t="shared" si="0"/>
      </c>
      <c r="L12" s="80"/>
      <c r="M12" s="17"/>
      <c r="N12" s="18"/>
      <c r="O12" s="131"/>
      <c r="P12" s="125"/>
      <c r="Q12" s="137"/>
      <c r="R12" s="129"/>
      <c r="S12" s="133"/>
      <c r="T12" s="17"/>
      <c r="U12" s="18"/>
      <c r="V12" s="2"/>
      <c r="W12" s="2"/>
      <c r="X12" s="7"/>
      <c r="Y12" s="1"/>
      <c r="Z12" s="1"/>
      <c r="AA12" s="8"/>
      <c r="AB12" s="18"/>
      <c r="AC12" s="20"/>
      <c r="AD12" s="20"/>
      <c r="AE12" s="20"/>
      <c r="AF12" s="20"/>
      <c r="AG12" s="20"/>
      <c r="AH12" s="20"/>
      <c r="AI12" s="20"/>
      <c r="AJ12" s="50"/>
      <c r="AK12" s="20"/>
      <c r="AL12" s="20"/>
    </row>
    <row r="13" spans="1:38" ht="30" customHeight="1">
      <c r="A13" s="13">
        <v>5</v>
      </c>
      <c r="B13" s="14"/>
      <c r="C13" s="15"/>
      <c r="D13" s="16">
        <f>IF(B13="","",IF(C13="#",VLOOKUP(B13,matrice_diff,2,FALSE),IF(C13="O",VLOOKUP(B13,matrice_diff,3,FALSE),IF(C13="&lt;",VLOOKUP(B13,matrice_diff,4,FALSE),IF(C13="/",VLOOKUP(B13,matrice_diff,5,FALSE),VLOOKUP(B13,matrice_diff,2,FALSE))))))</f>
      </c>
      <c r="E13" s="80"/>
      <c r="F13" s="17"/>
      <c r="G13" s="18"/>
      <c r="H13" s="13">
        <v>5</v>
      </c>
      <c r="I13" s="14"/>
      <c r="J13" s="21"/>
      <c r="K13" s="19">
        <f t="shared" si="0"/>
      </c>
      <c r="L13" s="80"/>
      <c r="M13" s="17"/>
      <c r="N13" s="18"/>
      <c r="O13" s="130">
        <v>3</v>
      </c>
      <c r="P13" s="124"/>
      <c r="Q13" s="136"/>
      <c r="R13" s="128">
        <f>IF(P13="","",IF(Q13="#",VLOOKUP(P13,matrice_diff,2,FALSE),IF(Q13="O",VLOOKUP(P13,matrice_diff,3,FALSE),IF(Q13="&lt;",VLOOKUP(P13,matrice_diff,4,FALSE),IF(Q13="/",VLOOKUP(P13,matrice_diff,5,FALSE),VLOOKUP(P13,matrice_diff,2,FALSE))))))</f>
      </c>
      <c r="S13" s="132"/>
      <c r="T13" s="17"/>
      <c r="U13" s="18"/>
      <c r="V13" s="2"/>
      <c r="W13" s="2"/>
      <c r="X13" s="7"/>
      <c r="Y13" s="1"/>
      <c r="Z13" s="1"/>
      <c r="AA13" s="8"/>
      <c r="AB13" s="18"/>
      <c r="AC13" s="20"/>
      <c r="AD13" s="20"/>
      <c r="AE13" s="20"/>
      <c r="AF13" s="20"/>
      <c r="AG13" s="20"/>
      <c r="AH13" s="20"/>
      <c r="AI13" s="20"/>
      <c r="AJ13" s="50"/>
      <c r="AK13" s="20"/>
      <c r="AL13" s="20"/>
    </row>
    <row r="14" spans="1:38" ht="30" customHeight="1">
      <c r="A14" s="1"/>
      <c r="B14" s="1"/>
      <c r="C14" s="1"/>
      <c r="D14" s="1"/>
      <c r="E14" s="1"/>
      <c r="F14" s="1"/>
      <c r="G14" s="18"/>
      <c r="H14" s="13">
        <v>6</v>
      </c>
      <c r="I14" s="14"/>
      <c r="J14" s="15"/>
      <c r="K14" s="19">
        <f t="shared" si="0"/>
      </c>
      <c r="L14" s="80"/>
      <c r="M14" s="17"/>
      <c r="N14" s="1"/>
      <c r="O14" s="131"/>
      <c r="P14" s="125"/>
      <c r="Q14" s="137"/>
      <c r="R14" s="129"/>
      <c r="S14" s="133"/>
      <c r="T14" s="17"/>
      <c r="U14" s="18"/>
      <c r="V14" s="2"/>
      <c r="W14" s="2"/>
      <c r="X14" s="7"/>
      <c r="Y14" s="1"/>
      <c r="Z14" s="1"/>
      <c r="AA14" s="8"/>
      <c r="AB14" s="18"/>
      <c r="AC14" s="20"/>
      <c r="AD14" s="20"/>
      <c r="AE14" s="20"/>
      <c r="AF14" s="20"/>
      <c r="AG14" s="20"/>
      <c r="AH14" s="20"/>
      <c r="AI14" s="20"/>
      <c r="AJ14" s="50"/>
      <c r="AK14" s="20"/>
      <c r="AL14" s="20"/>
    </row>
    <row r="15" spans="1:38" ht="30" customHeight="1">
      <c r="A15" s="1"/>
      <c r="B15" s="1"/>
      <c r="C15" s="1"/>
      <c r="D15" s="1"/>
      <c r="E15" s="1"/>
      <c r="F15" s="1"/>
      <c r="G15" s="18"/>
      <c r="H15" s="13">
        <v>7</v>
      </c>
      <c r="I15" s="14"/>
      <c r="J15" s="21"/>
      <c r="K15" s="19">
        <f t="shared" si="0"/>
      </c>
      <c r="L15" s="80"/>
      <c r="M15" s="17"/>
      <c r="N15" s="1"/>
      <c r="O15" s="22"/>
      <c r="P15" s="22"/>
      <c r="Q15" s="28"/>
      <c r="R15" s="31"/>
      <c r="S15" s="31"/>
      <c r="T15" s="32"/>
      <c r="U15" s="18"/>
      <c r="V15" s="2"/>
      <c r="W15" s="2"/>
      <c r="X15" s="7"/>
      <c r="Y15" s="1"/>
      <c r="Z15" s="1"/>
      <c r="AA15" s="8"/>
      <c r="AB15" s="18"/>
      <c r="AC15" s="20"/>
      <c r="AD15" s="20"/>
      <c r="AE15" s="20"/>
      <c r="AF15" s="20"/>
      <c r="AG15" s="20"/>
      <c r="AH15" s="20"/>
      <c r="AI15" s="20"/>
      <c r="AJ15" s="50"/>
      <c r="AK15" s="20"/>
      <c r="AL15" s="20"/>
    </row>
    <row r="16" spans="1:38" ht="30" customHeight="1" thickBot="1">
      <c r="A16" s="1"/>
      <c r="B16" s="1"/>
      <c r="C16" s="1"/>
      <c r="D16" s="1"/>
      <c r="E16" s="1"/>
      <c r="F16" s="1"/>
      <c r="G16" s="18"/>
      <c r="H16" s="13">
        <v>8</v>
      </c>
      <c r="I16" s="14"/>
      <c r="J16" s="15"/>
      <c r="K16" s="19">
        <f t="shared" si="0"/>
      </c>
      <c r="L16" s="80"/>
      <c r="M16" s="17"/>
      <c r="N16" s="1"/>
      <c r="O16" s="1"/>
      <c r="P16" s="1"/>
      <c r="Q16" s="7"/>
      <c r="R16" s="1"/>
      <c r="S16" s="1"/>
      <c r="U16" s="18"/>
      <c r="V16" s="2"/>
      <c r="W16" s="2"/>
      <c r="X16" s="7"/>
      <c r="Y16" s="1"/>
      <c r="Z16" s="1"/>
      <c r="AA16" s="8"/>
      <c r="AB16" s="18"/>
      <c r="AC16" s="20"/>
      <c r="AD16" s="20"/>
      <c r="AE16" s="20"/>
      <c r="AF16" s="20"/>
      <c r="AG16" s="20"/>
      <c r="AH16" s="20"/>
      <c r="AI16" s="20"/>
      <c r="AJ16" s="50"/>
      <c r="AK16" s="20"/>
      <c r="AL16" s="20"/>
    </row>
    <row r="17" spans="1:38" ht="29.25" customHeight="1" thickBot="1">
      <c r="A17" s="22"/>
      <c r="B17" s="22"/>
      <c r="C17" s="28" t="s">
        <v>17</v>
      </c>
      <c r="D17" s="24">
        <f>SUM(D9:D13)</f>
        <v>0</v>
      </c>
      <c r="E17" s="82"/>
      <c r="F17" s="25"/>
      <c r="G17" s="26"/>
      <c r="H17" s="22"/>
      <c r="I17" s="27"/>
      <c r="J17" s="28" t="s">
        <v>17</v>
      </c>
      <c r="K17" s="24">
        <f>SUM(K9:K16)</f>
        <v>0</v>
      </c>
      <c r="L17" s="82"/>
      <c r="M17" s="29"/>
      <c r="N17" s="1"/>
      <c r="O17" s="1"/>
      <c r="P17" s="1"/>
      <c r="Q17" s="1"/>
      <c r="R17" s="1"/>
      <c r="S17" s="1"/>
      <c r="T17" s="1"/>
      <c r="U17" s="30"/>
      <c r="V17" s="2"/>
      <c r="W17" s="2"/>
      <c r="X17" s="7"/>
      <c r="Y17" s="1"/>
      <c r="Z17" s="1"/>
      <c r="AA17" s="8"/>
      <c r="AB17" s="30"/>
      <c r="AC17" s="22"/>
      <c r="AD17" s="22"/>
      <c r="AE17" s="22"/>
      <c r="AF17" s="22"/>
      <c r="AG17" s="22"/>
      <c r="AH17" s="22"/>
      <c r="AI17" s="22"/>
      <c r="AJ17" s="51"/>
      <c r="AK17" s="22"/>
      <c r="AL17" s="22"/>
    </row>
    <row r="18" spans="1:38" ht="18.75" thickBot="1">
      <c r="A18" s="22"/>
      <c r="B18" s="22"/>
      <c r="C18" s="28"/>
      <c r="D18" s="31"/>
      <c r="E18" s="31"/>
      <c r="F18" s="32"/>
      <c r="G18" s="26"/>
      <c r="H18" s="22"/>
      <c r="I18" s="27"/>
      <c r="J18" s="33"/>
      <c r="K18" s="32"/>
      <c r="L18" s="32"/>
      <c r="M18" s="32"/>
      <c r="N18" s="1"/>
      <c r="O18" s="1"/>
      <c r="P18" s="1"/>
      <c r="Q18" s="1"/>
      <c r="R18" s="1"/>
      <c r="S18" s="1"/>
      <c r="T18" s="1"/>
      <c r="U18" s="34"/>
      <c r="V18" s="2"/>
      <c r="W18" s="2"/>
      <c r="X18" s="7"/>
      <c r="Y18" s="1"/>
      <c r="Z18" s="1"/>
      <c r="AA18" s="8"/>
      <c r="AB18" s="34"/>
      <c r="AC18" s="22"/>
      <c r="AD18" s="22"/>
      <c r="AE18" s="22"/>
      <c r="AF18" s="22"/>
      <c r="AG18" s="22"/>
      <c r="AH18" s="22"/>
      <c r="AI18" s="22"/>
      <c r="AJ18" s="51"/>
      <c r="AK18" s="22"/>
      <c r="AL18" s="22"/>
    </row>
    <row r="19" spans="1:38" ht="22.5" customHeight="1" thickBot="1">
      <c r="A19" s="1"/>
      <c r="B19" s="1"/>
      <c r="C19" s="1"/>
      <c r="D19" s="1"/>
      <c r="E19" s="1"/>
      <c r="F19" s="1"/>
      <c r="G19" s="1"/>
      <c r="H19" s="1"/>
      <c r="I19" s="36"/>
      <c r="J19" s="28" t="s">
        <v>46</v>
      </c>
      <c r="K19" s="37">
        <f>SUM(D17+K17)</f>
        <v>0</v>
      </c>
      <c r="L19" s="32"/>
      <c r="M19" s="1"/>
      <c r="N19" s="1"/>
      <c r="O19" s="1"/>
      <c r="P19" s="1"/>
      <c r="Q19" s="1"/>
      <c r="R19" s="1"/>
      <c r="S19" s="1"/>
      <c r="U19" s="2"/>
      <c r="V19" s="2"/>
      <c r="W19" s="2"/>
      <c r="X19" s="7"/>
      <c r="Y19" s="1"/>
      <c r="Z19" s="1"/>
      <c r="AA19" s="8"/>
      <c r="AB19" s="1"/>
      <c r="AC19" s="1"/>
      <c r="AD19" s="1"/>
      <c r="AE19" s="1"/>
      <c r="AF19" s="1"/>
      <c r="AG19" s="1"/>
      <c r="AH19" s="1"/>
      <c r="AI19" s="1"/>
      <c r="AJ19" s="56"/>
      <c r="AK19" s="1"/>
      <c r="AL19" s="1"/>
    </row>
    <row r="20" spans="1:3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1"/>
      <c r="N20" s="1"/>
      <c r="O20" s="1"/>
      <c r="P20" s="1"/>
      <c r="Q20" s="1"/>
      <c r="R20" s="1"/>
      <c r="S20" s="1"/>
      <c r="T20" s="1"/>
      <c r="U20" s="2"/>
      <c r="V20" s="38" t="s">
        <v>18</v>
      </c>
      <c r="W20" s="2"/>
      <c r="AB20" s="1"/>
      <c r="AC20" s="1"/>
      <c r="AD20" s="1"/>
      <c r="AE20" s="1"/>
      <c r="AF20" s="1"/>
      <c r="AG20" s="1"/>
      <c r="AH20" s="1"/>
      <c r="AI20" s="1"/>
      <c r="AJ20" s="56"/>
      <c r="AK20" s="1"/>
      <c r="AL20" s="1"/>
    </row>
    <row r="21" spans="1:3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6"/>
      <c r="AK21" s="1"/>
      <c r="AL21" s="1"/>
    </row>
    <row r="22" spans="1:3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9"/>
      <c r="P22" s="39"/>
      <c r="Q22" s="39"/>
      <c r="R22" s="39"/>
      <c r="S22" s="39"/>
      <c r="T22" s="39"/>
      <c r="U22" s="2"/>
      <c r="V22" s="2"/>
      <c r="W22" s="2"/>
      <c r="X22" s="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6"/>
      <c r="AK22" s="1"/>
      <c r="AL22" s="1"/>
    </row>
    <row r="23" spans="1:3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9"/>
      <c r="P23" s="39"/>
      <c r="Q23" s="39"/>
      <c r="R23" s="39"/>
      <c r="S23" s="39"/>
      <c r="T23" s="39"/>
      <c r="U23" s="2"/>
      <c r="V23" s="2"/>
      <c r="W23" s="2"/>
      <c r="X23" s="7"/>
      <c r="Y23" s="1"/>
      <c r="Z23" s="1"/>
      <c r="AA23" s="8"/>
      <c r="AB23" s="1"/>
      <c r="AC23" s="1"/>
      <c r="AD23" s="1"/>
      <c r="AE23" s="1"/>
      <c r="AF23" s="1"/>
      <c r="AG23" s="1"/>
      <c r="AH23" s="1"/>
      <c r="AI23" s="1"/>
      <c r="AJ23" s="56"/>
      <c r="AK23" s="1"/>
      <c r="AL23" s="1"/>
    </row>
    <row r="24" spans="1:3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9"/>
      <c r="P24" s="39"/>
      <c r="Q24" s="39"/>
      <c r="R24" s="39"/>
      <c r="S24" s="39"/>
      <c r="T24" s="39"/>
      <c r="U24" s="2"/>
      <c r="V24" s="2"/>
      <c r="W24" s="2"/>
      <c r="X24" s="7"/>
      <c r="Y24" s="1"/>
      <c r="Z24" s="1"/>
      <c r="AA24" s="8"/>
      <c r="AB24" s="1"/>
      <c r="AC24" s="1"/>
      <c r="AD24" s="1"/>
      <c r="AE24" s="1"/>
      <c r="AF24" s="1"/>
      <c r="AG24" s="1"/>
      <c r="AH24" s="1"/>
      <c r="AI24" s="1"/>
      <c r="AJ24" s="56"/>
      <c r="AK24" s="1"/>
      <c r="AL24" s="1"/>
    </row>
    <row r="25" spans="1:38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2"/>
      <c r="Y25" s="39"/>
      <c r="Z25" s="39"/>
      <c r="AA25" s="39"/>
      <c r="AB25" s="39"/>
      <c r="AC25" s="39"/>
      <c r="AD25" s="39"/>
      <c r="AE25" s="12" t="s">
        <v>15</v>
      </c>
      <c r="AF25" s="12" t="s">
        <v>19</v>
      </c>
      <c r="AG25" s="12" t="s">
        <v>16</v>
      </c>
      <c r="AH25" s="12" t="s">
        <v>20</v>
      </c>
      <c r="AI25" s="76" t="s">
        <v>120</v>
      </c>
      <c r="AJ25" s="57"/>
      <c r="AK25" s="39"/>
      <c r="AL25" s="40"/>
    </row>
    <row r="26" spans="1:38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12"/>
      <c r="Y26" s="39"/>
      <c r="Z26" s="39"/>
      <c r="AA26" s="39"/>
      <c r="AB26" s="39"/>
      <c r="AC26" s="39"/>
      <c r="AD26" s="58" t="s">
        <v>22</v>
      </c>
      <c r="AE26" s="59">
        <v>0.1</v>
      </c>
      <c r="AF26" s="60" t="s">
        <v>114</v>
      </c>
      <c r="AG26" s="60" t="s">
        <v>114</v>
      </c>
      <c r="AH26" s="60" t="s">
        <v>114</v>
      </c>
      <c r="AI26" s="59">
        <v>0.2</v>
      </c>
      <c r="AJ26" s="61" t="s">
        <v>23</v>
      </c>
      <c r="AK26" s="39"/>
      <c r="AL26" s="40" t="s">
        <v>19</v>
      </c>
    </row>
    <row r="27" spans="1:38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12"/>
      <c r="Y27" s="39"/>
      <c r="Z27" s="39"/>
      <c r="AA27" s="39"/>
      <c r="AB27" s="39"/>
      <c r="AC27" s="39"/>
      <c r="AD27" s="58" t="s">
        <v>24</v>
      </c>
      <c r="AE27" s="59">
        <v>0.1</v>
      </c>
      <c r="AF27" s="60" t="s">
        <v>114</v>
      </c>
      <c r="AG27" s="60" t="s">
        <v>114</v>
      </c>
      <c r="AH27" s="60" t="s">
        <v>114</v>
      </c>
      <c r="AI27" s="59">
        <v>0.2</v>
      </c>
      <c r="AJ27" s="61" t="s">
        <v>25</v>
      </c>
      <c r="AK27" s="39"/>
      <c r="AL27" s="40" t="s">
        <v>16</v>
      </c>
    </row>
    <row r="28" spans="1:38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2"/>
      <c r="Y28" s="39"/>
      <c r="Z28" s="39"/>
      <c r="AA28" s="39"/>
      <c r="AB28" s="39"/>
      <c r="AC28" s="39"/>
      <c r="AD28" s="58" t="s">
        <v>27</v>
      </c>
      <c r="AE28" s="59">
        <v>0.1</v>
      </c>
      <c r="AF28" s="60" t="s">
        <v>114</v>
      </c>
      <c r="AG28" s="60" t="s">
        <v>114</v>
      </c>
      <c r="AH28" s="60" t="s">
        <v>114</v>
      </c>
      <c r="AI28" s="59">
        <v>0.2</v>
      </c>
      <c r="AJ28" s="61" t="s">
        <v>5</v>
      </c>
      <c r="AK28" s="39"/>
      <c r="AL28" s="40" t="s">
        <v>20</v>
      </c>
    </row>
    <row r="29" spans="1:3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12"/>
      <c r="Y29" s="9"/>
      <c r="Z29" s="9"/>
      <c r="AA29" s="39"/>
      <c r="AB29" s="39"/>
      <c r="AC29" s="39"/>
      <c r="AD29" s="58" t="s">
        <v>29</v>
      </c>
      <c r="AE29" s="77">
        <v>0.5</v>
      </c>
      <c r="AF29" s="60" t="s">
        <v>114</v>
      </c>
      <c r="AG29" s="60" t="s">
        <v>114</v>
      </c>
      <c r="AH29" s="60" t="s">
        <v>114</v>
      </c>
      <c r="AI29" s="59">
        <v>0.3</v>
      </c>
      <c r="AJ29" s="61" t="s">
        <v>30</v>
      </c>
      <c r="AK29" s="39"/>
      <c r="AL29" s="39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9"/>
      <c r="P30" s="9"/>
      <c r="Q30" s="9"/>
      <c r="R30" s="9"/>
      <c r="S30" s="9"/>
      <c r="T30" s="9"/>
      <c r="U30" s="39"/>
      <c r="V30" s="39"/>
      <c r="W30" s="39"/>
      <c r="X30" s="12"/>
      <c r="Y30" s="9"/>
      <c r="Z30" s="9"/>
      <c r="AA30" s="39"/>
      <c r="AB30" s="39"/>
      <c r="AC30" s="39"/>
      <c r="AD30" s="62" t="s">
        <v>31</v>
      </c>
      <c r="AE30" s="63" t="s">
        <v>32</v>
      </c>
      <c r="AF30" s="63" t="s">
        <v>32</v>
      </c>
      <c r="AG30" s="63" t="s">
        <v>32</v>
      </c>
      <c r="AH30" s="63" t="s">
        <v>32</v>
      </c>
      <c r="AI30" s="63" t="s">
        <v>32</v>
      </c>
      <c r="AJ30" s="64"/>
      <c r="AK30" s="39"/>
      <c r="AL30" s="39"/>
    </row>
    <row r="31" spans="1:3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9"/>
      <c r="P31" s="9"/>
      <c r="Q31" s="9"/>
      <c r="R31" s="9"/>
      <c r="S31" s="9"/>
      <c r="T31" s="9"/>
      <c r="U31" s="39"/>
      <c r="V31" s="39"/>
      <c r="W31" s="39"/>
      <c r="X31" s="12"/>
      <c r="Y31" s="9"/>
      <c r="Z31" s="9"/>
      <c r="AA31" s="39"/>
      <c r="AB31" s="39"/>
      <c r="AC31" s="39"/>
      <c r="AD31" s="65" t="s">
        <v>33</v>
      </c>
      <c r="AE31" s="66" t="s">
        <v>113</v>
      </c>
      <c r="AF31" s="66">
        <v>0.5</v>
      </c>
      <c r="AG31" s="66">
        <v>0.6</v>
      </c>
      <c r="AH31" s="66">
        <v>0.6</v>
      </c>
      <c r="AI31" s="66" t="s">
        <v>113</v>
      </c>
      <c r="AJ31" s="67" t="s">
        <v>34</v>
      </c>
      <c r="AK31" s="39"/>
      <c r="AL31" s="39"/>
    </row>
    <row r="32" spans="1:38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9"/>
      <c r="P32" s="9"/>
      <c r="Q32" s="9"/>
      <c r="R32" s="9"/>
      <c r="S32" s="9"/>
      <c r="T32" s="9"/>
      <c r="U32" s="39"/>
      <c r="V32" s="39"/>
      <c r="W32" s="39"/>
      <c r="X32" s="12"/>
      <c r="Y32" s="9"/>
      <c r="Z32" s="9"/>
      <c r="AA32" s="39"/>
      <c r="AB32" s="39"/>
      <c r="AC32" s="39"/>
      <c r="AD32" s="65" t="s">
        <v>35</v>
      </c>
      <c r="AE32" s="66" t="s">
        <v>113</v>
      </c>
      <c r="AF32" s="66">
        <v>0.6</v>
      </c>
      <c r="AG32" s="66">
        <v>0.7</v>
      </c>
      <c r="AH32" s="60">
        <v>0.7</v>
      </c>
      <c r="AI32" s="66" t="s">
        <v>113</v>
      </c>
      <c r="AJ32" s="67" t="s">
        <v>36</v>
      </c>
      <c r="AK32" s="39"/>
      <c r="AL32" s="39"/>
    </row>
    <row r="33" spans="1:3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1"/>
      <c r="V33" s="41"/>
      <c r="W33" s="41"/>
      <c r="X33" s="42"/>
      <c r="AA33" s="9"/>
      <c r="AB33" s="9"/>
      <c r="AC33" s="9"/>
      <c r="AD33" s="65" t="s">
        <v>53</v>
      </c>
      <c r="AE33" s="66">
        <v>0.4</v>
      </c>
      <c r="AF33" s="60" t="s">
        <v>114</v>
      </c>
      <c r="AG33" s="60" t="s">
        <v>114</v>
      </c>
      <c r="AH33" s="60" t="s">
        <v>114</v>
      </c>
      <c r="AI33" s="66">
        <v>0.4</v>
      </c>
      <c r="AJ33" s="67" t="s">
        <v>54</v>
      </c>
      <c r="AK33" s="9"/>
      <c r="AL33" s="9"/>
    </row>
    <row r="34" spans="1:3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1"/>
      <c r="V34" s="41"/>
      <c r="W34" s="41"/>
      <c r="X34" s="42"/>
      <c r="AA34" s="9"/>
      <c r="AB34" s="9"/>
      <c r="AC34" s="9"/>
      <c r="AD34" s="65" t="s">
        <v>37</v>
      </c>
      <c r="AE34" s="78">
        <v>1.3</v>
      </c>
      <c r="AF34" s="60" t="s">
        <v>114</v>
      </c>
      <c r="AG34" s="60" t="s">
        <v>114</v>
      </c>
      <c r="AH34" s="60" t="s">
        <v>114</v>
      </c>
      <c r="AI34" s="66">
        <v>0.8</v>
      </c>
      <c r="AJ34" s="67" t="s">
        <v>110</v>
      </c>
      <c r="AK34" s="9"/>
      <c r="AL34" s="9"/>
    </row>
    <row r="35" spans="1:3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1"/>
      <c r="V35" s="41"/>
      <c r="W35" s="41"/>
      <c r="X35" s="42"/>
      <c r="AA35" s="9"/>
      <c r="AB35" s="9"/>
      <c r="AC35" s="9"/>
      <c r="AD35" s="65" t="s">
        <v>55</v>
      </c>
      <c r="AE35" s="78">
        <v>1.5</v>
      </c>
      <c r="AF35" s="60" t="s">
        <v>114</v>
      </c>
      <c r="AG35" s="60" t="s">
        <v>114</v>
      </c>
      <c r="AH35" s="60" t="s">
        <v>114</v>
      </c>
      <c r="AI35" s="66">
        <v>1</v>
      </c>
      <c r="AJ35" s="67" t="s">
        <v>54</v>
      </c>
      <c r="AK35" s="9"/>
      <c r="AL35" s="9"/>
    </row>
    <row r="36" spans="1:3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1"/>
      <c r="V36" s="41"/>
      <c r="W36" s="41"/>
      <c r="X36" s="42"/>
      <c r="AA36" s="9"/>
      <c r="AB36" s="9"/>
      <c r="AC36" s="9"/>
      <c r="AD36" s="65" t="s">
        <v>57</v>
      </c>
      <c r="AE36" s="78">
        <v>1.7</v>
      </c>
      <c r="AF36" s="60" t="s">
        <v>114</v>
      </c>
      <c r="AG36" s="60" t="s">
        <v>114</v>
      </c>
      <c r="AH36" s="60" t="s">
        <v>114</v>
      </c>
      <c r="AI36" s="66">
        <v>1.2</v>
      </c>
      <c r="AJ36" s="67" t="s">
        <v>56</v>
      </c>
      <c r="AK36" s="9"/>
      <c r="AL36" s="9"/>
    </row>
    <row r="37" spans="1:3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1"/>
      <c r="V37" s="41"/>
      <c r="W37" s="41"/>
      <c r="X37" s="42"/>
      <c r="AA37" s="9"/>
      <c r="AB37" s="9"/>
      <c r="AC37" s="9"/>
      <c r="AD37" s="65" t="s">
        <v>59</v>
      </c>
      <c r="AE37" s="78">
        <v>1.9</v>
      </c>
      <c r="AF37" s="60" t="s">
        <v>114</v>
      </c>
      <c r="AG37" s="60" t="s">
        <v>114</v>
      </c>
      <c r="AH37" s="60" t="s">
        <v>114</v>
      </c>
      <c r="AI37" s="66">
        <v>1.4</v>
      </c>
      <c r="AJ37" s="67" t="s">
        <v>58</v>
      </c>
      <c r="AK37" s="9"/>
      <c r="AL37" s="9"/>
    </row>
    <row r="38" spans="1:3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1"/>
      <c r="V38" s="41"/>
      <c r="W38" s="41"/>
      <c r="X38" s="42"/>
      <c r="AA38" s="9"/>
      <c r="AB38" s="9"/>
      <c r="AC38" s="9"/>
      <c r="AD38" s="65" t="s">
        <v>61</v>
      </c>
      <c r="AE38" s="78">
        <v>2.2</v>
      </c>
      <c r="AF38" s="60" t="s">
        <v>114</v>
      </c>
      <c r="AG38" s="60" t="s">
        <v>114</v>
      </c>
      <c r="AH38" s="60" t="s">
        <v>114</v>
      </c>
      <c r="AI38" s="66">
        <v>1.7</v>
      </c>
      <c r="AJ38" s="67" t="s">
        <v>60</v>
      </c>
      <c r="AK38" s="9"/>
      <c r="AL38" s="9"/>
    </row>
    <row r="39" spans="1:3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1"/>
      <c r="V39" s="41"/>
      <c r="W39" s="41"/>
      <c r="X39" s="42"/>
      <c r="AA39" s="9"/>
      <c r="AB39" s="9"/>
      <c r="AC39" s="9"/>
      <c r="AD39" s="65" t="s">
        <v>38</v>
      </c>
      <c r="AE39" s="78">
        <v>1.4</v>
      </c>
      <c r="AF39" s="60" t="s">
        <v>114</v>
      </c>
      <c r="AG39" s="60" t="s">
        <v>114</v>
      </c>
      <c r="AH39" s="60" t="s">
        <v>114</v>
      </c>
      <c r="AI39" s="66">
        <v>0.9</v>
      </c>
      <c r="AJ39" s="67" t="s">
        <v>62</v>
      </c>
      <c r="AK39" s="9"/>
      <c r="AL39" s="9"/>
    </row>
    <row r="40" spans="1:3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1"/>
      <c r="V40" s="41"/>
      <c r="W40" s="41"/>
      <c r="X40" s="42"/>
      <c r="AA40" s="9"/>
      <c r="AB40" s="9"/>
      <c r="AC40" s="9"/>
      <c r="AD40" s="65" t="s">
        <v>63</v>
      </c>
      <c r="AE40" s="78">
        <v>1.6</v>
      </c>
      <c r="AF40" s="66" t="s">
        <v>114</v>
      </c>
      <c r="AG40" s="66" t="s">
        <v>114</v>
      </c>
      <c r="AH40" s="60" t="s">
        <v>114</v>
      </c>
      <c r="AI40" s="66">
        <v>1.1</v>
      </c>
      <c r="AJ40" s="67" t="s">
        <v>39</v>
      </c>
      <c r="AK40" s="9"/>
      <c r="AL40" s="9"/>
    </row>
    <row r="41" spans="1:3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41"/>
      <c r="V41" s="41"/>
      <c r="W41" s="41"/>
      <c r="X41" s="42"/>
      <c r="AA41" s="9"/>
      <c r="AB41" s="9"/>
      <c r="AC41" s="9"/>
      <c r="AD41" s="65" t="s">
        <v>64</v>
      </c>
      <c r="AE41" s="78">
        <v>1.8</v>
      </c>
      <c r="AF41" s="66" t="s">
        <v>114</v>
      </c>
      <c r="AG41" s="66" t="s">
        <v>114</v>
      </c>
      <c r="AH41" s="60" t="s">
        <v>114</v>
      </c>
      <c r="AI41" s="66">
        <v>1.3</v>
      </c>
      <c r="AJ41" s="67" t="s">
        <v>40</v>
      </c>
      <c r="AK41" s="9"/>
      <c r="AL41" s="9"/>
    </row>
    <row r="42" spans="1:3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41"/>
      <c r="V42" s="41"/>
      <c r="W42" s="41"/>
      <c r="X42" s="42"/>
      <c r="AA42" s="9"/>
      <c r="AB42" s="9"/>
      <c r="AC42" s="9"/>
      <c r="AD42" s="65" t="s">
        <v>65</v>
      </c>
      <c r="AE42" s="78">
        <v>2.1</v>
      </c>
      <c r="AF42" s="66" t="s">
        <v>114</v>
      </c>
      <c r="AG42" s="66" t="s">
        <v>114</v>
      </c>
      <c r="AH42" s="60" t="s">
        <v>114</v>
      </c>
      <c r="AI42" s="66">
        <v>1.6</v>
      </c>
      <c r="AJ42" s="67" t="s">
        <v>41</v>
      </c>
      <c r="AK42" s="9"/>
      <c r="AL42" s="9"/>
    </row>
    <row r="43" spans="1:3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1"/>
      <c r="V43" s="41"/>
      <c r="W43" s="41"/>
      <c r="X43" s="42"/>
      <c r="AA43" s="9"/>
      <c r="AB43" s="9"/>
      <c r="AC43" s="9"/>
      <c r="AD43" s="65" t="s">
        <v>67</v>
      </c>
      <c r="AE43" s="78">
        <v>2.4</v>
      </c>
      <c r="AF43" s="66" t="s">
        <v>114</v>
      </c>
      <c r="AG43" s="66" t="s">
        <v>114</v>
      </c>
      <c r="AH43" s="60" t="s">
        <v>114</v>
      </c>
      <c r="AI43" s="66">
        <v>1.9</v>
      </c>
      <c r="AJ43" s="67" t="s">
        <v>66</v>
      </c>
      <c r="AK43" s="9"/>
      <c r="AL43" s="9"/>
    </row>
    <row r="44" spans="1:3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1"/>
      <c r="V44" s="41"/>
      <c r="W44" s="41"/>
      <c r="X44" s="42"/>
      <c r="AA44" s="9"/>
      <c r="AB44" s="9"/>
      <c r="AC44" s="9"/>
      <c r="AD44" s="65" t="s">
        <v>69</v>
      </c>
      <c r="AE44" s="78">
        <v>2.8</v>
      </c>
      <c r="AF44" s="66" t="s">
        <v>114</v>
      </c>
      <c r="AG44" s="66" t="s">
        <v>114</v>
      </c>
      <c r="AH44" s="60" t="s">
        <v>114</v>
      </c>
      <c r="AI44" s="66">
        <v>2.3</v>
      </c>
      <c r="AJ44" s="67" t="s">
        <v>68</v>
      </c>
      <c r="AK44" s="9"/>
      <c r="AL44" s="9"/>
    </row>
    <row r="45" spans="1:3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1"/>
      <c r="V45" s="41"/>
      <c r="W45" s="41"/>
      <c r="X45" s="42"/>
      <c r="AA45" s="9"/>
      <c r="AB45" s="9"/>
      <c r="AC45" s="9"/>
      <c r="AD45" s="62" t="s">
        <v>42</v>
      </c>
      <c r="AE45" s="63" t="s">
        <v>32</v>
      </c>
      <c r="AF45" s="63" t="s">
        <v>32</v>
      </c>
      <c r="AG45" s="63" t="s">
        <v>32</v>
      </c>
      <c r="AH45" s="63" t="s">
        <v>32</v>
      </c>
      <c r="AI45" s="63" t="s">
        <v>32</v>
      </c>
      <c r="AJ45" s="64"/>
      <c r="AK45" s="9"/>
      <c r="AL45" s="9"/>
    </row>
    <row r="46" spans="1:3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1"/>
      <c r="V46" s="41"/>
      <c r="W46" s="41"/>
      <c r="X46" s="42"/>
      <c r="AA46" s="9"/>
      <c r="AB46" s="9"/>
      <c r="AC46" s="9"/>
      <c r="AD46" s="65" t="s">
        <v>43</v>
      </c>
      <c r="AE46" s="66" t="s">
        <v>113</v>
      </c>
      <c r="AF46" s="68">
        <v>3</v>
      </c>
      <c r="AG46" s="68">
        <v>3.2</v>
      </c>
      <c r="AH46" s="68">
        <v>3.4</v>
      </c>
      <c r="AI46" s="85">
        <v>2</v>
      </c>
      <c r="AJ46" s="67" t="s">
        <v>75</v>
      </c>
      <c r="AK46" s="9"/>
      <c r="AL46" s="9"/>
    </row>
    <row r="47" spans="1:3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1"/>
      <c r="V47" s="41"/>
      <c r="W47" s="41"/>
      <c r="X47" s="42"/>
      <c r="AA47" s="9"/>
      <c r="AB47" s="9"/>
      <c r="AC47" s="9"/>
      <c r="AD47" s="65" t="s">
        <v>14</v>
      </c>
      <c r="AE47" s="66" t="s">
        <v>113</v>
      </c>
      <c r="AF47" s="60">
        <v>3.2</v>
      </c>
      <c r="AG47" s="60">
        <v>3.4</v>
      </c>
      <c r="AH47" s="68">
        <v>3.6</v>
      </c>
      <c r="AI47" s="85">
        <v>2.2</v>
      </c>
      <c r="AJ47" s="67" t="s">
        <v>76</v>
      </c>
      <c r="AK47" s="9"/>
      <c r="AL47" s="9"/>
    </row>
    <row r="48" spans="1:3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1"/>
      <c r="V48" s="41"/>
      <c r="W48" s="41"/>
      <c r="X48" s="42"/>
      <c r="AA48" s="9"/>
      <c r="AB48" s="9"/>
      <c r="AC48" s="9"/>
      <c r="AD48" s="65" t="s">
        <v>77</v>
      </c>
      <c r="AE48" s="66" t="s">
        <v>113</v>
      </c>
      <c r="AF48" s="60">
        <v>3.4</v>
      </c>
      <c r="AG48" s="60">
        <v>3.6</v>
      </c>
      <c r="AH48" s="68">
        <v>3.8</v>
      </c>
      <c r="AI48" s="85">
        <v>2.4</v>
      </c>
      <c r="AJ48" s="67" t="s">
        <v>78</v>
      </c>
      <c r="AK48" s="9"/>
      <c r="AL48" s="9"/>
    </row>
    <row r="49" spans="1:3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U49" s="41"/>
      <c r="V49" s="41"/>
      <c r="W49" s="41"/>
      <c r="X49" s="42"/>
      <c r="AA49" s="9"/>
      <c r="AB49" s="9"/>
      <c r="AC49" s="9"/>
      <c r="AD49" s="65" t="s">
        <v>79</v>
      </c>
      <c r="AE49" s="66" t="s">
        <v>113</v>
      </c>
      <c r="AF49" s="60">
        <v>3.2</v>
      </c>
      <c r="AG49" s="60">
        <v>3.4</v>
      </c>
      <c r="AH49" s="68">
        <v>3.6</v>
      </c>
      <c r="AI49" s="85">
        <v>2.2</v>
      </c>
      <c r="AJ49" s="67" t="s">
        <v>80</v>
      </c>
      <c r="AK49" s="9"/>
      <c r="AL49" s="9"/>
    </row>
    <row r="50" spans="1:3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U50" s="41"/>
      <c r="V50" s="41"/>
      <c r="W50" s="41"/>
      <c r="X50" s="42"/>
      <c r="AA50" s="9"/>
      <c r="AB50" s="9"/>
      <c r="AC50" s="9"/>
      <c r="AD50" s="65" t="s">
        <v>81</v>
      </c>
      <c r="AE50" s="66" t="s">
        <v>113</v>
      </c>
      <c r="AF50" s="60">
        <v>3.4</v>
      </c>
      <c r="AG50" s="60">
        <v>3.6</v>
      </c>
      <c r="AH50" s="68">
        <v>3.8</v>
      </c>
      <c r="AI50" s="85">
        <v>2.4</v>
      </c>
      <c r="AJ50" s="67" t="s">
        <v>82</v>
      </c>
      <c r="AK50" s="9"/>
      <c r="AL50" s="9"/>
    </row>
    <row r="51" spans="1:3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U51" s="41"/>
      <c r="V51" s="41"/>
      <c r="W51" s="41"/>
      <c r="X51" s="42"/>
      <c r="AA51" s="9"/>
      <c r="AB51" s="9"/>
      <c r="AC51" s="9"/>
      <c r="AD51" s="65" t="s">
        <v>83</v>
      </c>
      <c r="AE51" s="66" t="s">
        <v>113</v>
      </c>
      <c r="AF51" s="60">
        <v>3.4</v>
      </c>
      <c r="AG51" s="60">
        <v>3.6</v>
      </c>
      <c r="AH51" s="68">
        <v>3.8</v>
      </c>
      <c r="AI51" s="85">
        <v>2.4</v>
      </c>
      <c r="AJ51" s="67" t="s">
        <v>111</v>
      </c>
      <c r="AK51" s="9"/>
      <c r="AL51" s="9"/>
    </row>
    <row r="52" spans="30:36" ht="12.75">
      <c r="AD52" s="65" t="s">
        <v>44</v>
      </c>
      <c r="AE52" s="66" t="s">
        <v>113</v>
      </c>
      <c r="AF52" s="60">
        <v>4.2</v>
      </c>
      <c r="AG52" s="60" t="s">
        <v>114</v>
      </c>
      <c r="AH52" s="68">
        <v>4.6</v>
      </c>
      <c r="AI52" s="85">
        <v>3.2</v>
      </c>
      <c r="AJ52" s="69" t="s">
        <v>102</v>
      </c>
    </row>
    <row r="53" spans="30:36" ht="12.75">
      <c r="AD53" s="65" t="s">
        <v>84</v>
      </c>
      <c r="AE53" s="66" t="s">
        <v>113</v>
      </c>
      <c r="AF53" s="60">
        <v>4.2</v>
      </c>
      <c r="AG53" s="60">
        <v>4.4</v>
      </c>
      <c r="AH53" s="68">
        <v>4.6</v>
      </c>
      <c r="AI53" s="85">
        <v>3.2</v>
      </c>
      <c r="AJ53" s="67" t="s">
        <v>85</v>
      </c>
    </row>
    <row r="54" spans="30:36" ht="12.75">
      <c r="AD54" s="65" t="s">
        <v>86</v>
      </c>
      <c r="AE54" s="66" t="s">
        <v>113</v>
      </c>
      <c r="AF54" s="60">
        <v>4.2</v>
      </c>
      <c r="AG54" s="60">
        <v>4.4</v>
      </c>
      <c r="AH54" s="68">
        <v>4.6</v>
      </c>
      <c r="AI54" s="85">
        <v>3.2</v>
      </c>
      <c r="AJ54" s="67" t="s">
        <v>103</v>
      </c>
    </row>
    <row r="55" spans="30:36" ht="12.75">
      <c r="AD55" s="65" t="s">
        <v>87</v>
      </c>
      <c r="AE55" s="66" t="s">
        <v>113</v>
      </c>
      <c r="AF55" s="60">
        <v>4.8</v>
      </c>
      <c r="AG55" s="60" t="s">
        <v>114</v>
      </c>
      <c r="AH55" s="68">
        <v>5.2</v>
      </c>
      <c r="AI55" s="85">
        <v>4.2</v>
      </c>
      <c r="AJ55" s="69" t="s">
        <v>104</v>
      </c>
    </row>
    <row r="56" spans="30:36" ht="12.75">
      <c r="AD56" s="65" t="s">
        <v>88</v>
      </c>
      <c r="AE56" s="66" t="s">
        <v>113</v>
      </c>
      <c r="AF56" s="60">
        <v>5.4</v>
      </c>
      <c r="AG56" s="60" t="s">
        <v>114</v>
      </c>
      <c r="AH56" s="68">
        <v>5.8</v>
      </c>
      <c r="AI56" s="85">
        <v>4.4</v>
      </c>
      <c r="AJ56" s="69" t="s">
        <v>105</v>
      </c>
    </row>
    <row r="57" spans="30:36" ht="12.75">
      <c r="AD57" s="65" t="s">
        <v>89</v>
      </c>
      <c r="AE57" s="66" t="s">
        <v>113</v>
      </c>
      <c r="AF57" s="60">
        <v>5.4</v>
      </c>
      <c r="AG57" s="60" t="s">
        <v>114</v>
      </c>
      <c r="AH57" s="68">
        <v>5.8</v>
      </c>
      <c r="AI57" s="85">
        <v>4.4</v>
      </c>
      <c r="AJ57" s="69" t="s">
        <v>106</v>
      </c>
    </row>
    <row r="58" spans="30:36" ht="12.75">
      <c r="AD58" s="65" t="s">
        <v>90</v>
      </c>
      <c r="AE58" s="66" t="s">
        <v>113</v>
      </c>
      <c r="AF58" s="60">
        <v>5.4</v>
      </c>
      <c r="AG58" s="60" t="s">
        <v>114</v>
      </c>
      <c r="AH58" s="68">
        <v>5.8</v>
      </c>
      <c r="AI58" s="85">
        <v>4.4</v>
      </c>
      <c r="AJ58" s="69" t="s">
        <v>107</v>
      </c>
    </row>
    <row r="59" spans="30:36" ht="12.75">
      <c r="AD59" s="65" t="s">
        <v>91</v>
      </c>
      <c r="AE59" s="66" t="s">
        <v>113</v>
      </c>
      <c r="AF59" s="60" t="s">
        <v>114</v>
      </c>
      <c r="AG59" s="60" t="s">
        <v>114</v>
      </c>
      <c r="AH59" s="68">
        <v>7.4</v>
      </c>
      <c r="AI59" s="85">
        <v>6.4</v>
      </c>
      <c r="AJ59" s="69" t="s">
        <v>108</v>
      </c>
    </row>
  </sheetData>
  <sheetProtection formatCells="0" insertColumns="0" insertRows="0" insertHyperlinks="0" deleteColumns="0" deleteRows="0"/>
  <mergeCells count="25">
    <mergeCell ref="O11:O12"/>
    <mergeCell ref="P11:P12"/>
    <mergeCell ref="Q11:Q12"/>
    <mergeCell ref="R11:R12"/>
    <mergeCell ref="S11:S12"/>
    <mergeCell ref="O13:O14"/>
    <mergeCell ref="P13:P14"/>
    <mergeCell ref="Q13:Q14"/>
    <mergeCell ref="R13:R14"/>
    <mergeCell ref="S13:S14"/>
    <mergeCell ref="A7:F7"/>
    <mergeCell ref="H7:M7"/>
    <mergeCell ref="O7:T7"/>
    <mergeCell ref="O9:O10"/>
    <mergeCell ref="P9:P10"/>
    <mergeCell ref="Q9:Q10"/>
    <mergeCell ref="R9:R10"/>
    <mergeCell ref="S9:S10"/>
    <mergeCell ref="B1:G2"/>
    <mergeCell ref="I1:U1"/>
    <mergeCell ref="I2:U2"/>
    <mergeCell ref="C3:G3"/>
    <mergeCell ref="Q3:U3"/>
    <mergeCell ref="C4:J4"/>
    <mergeCell ref="Q4:U4"/>
  </mergeCells>
  <dataValidations count="6">
    <dataValidation showInputMessage="1" showErrorMessage="1" sqref="H7:M7 O7:T7"/>
    <dataValidation type="list" allowBlank="1" showInputMessage="1" showErrorMessage="1" sqref="J3">
      <formula1>"F,G"</formula1>
    </dataValidation>
    <dataValidation allowBlank="1" showErrorMessage="1" sqref="K17"/>
    <dataValidation type="list" allowBlank="1" showInputMessage="1" showErrorMessage="1" sqref="J9:J16 Q9:Q14 C9:C13">
      <formula1>position</formula1>
    </dataValidation>
    <dataValidation type="list" allowBlank="1" showInputMessage="1" showErrorMessage="1" sqref="B9:B13 P9:P14 I9:I16">
      <formula1>figure</formula1>
    </dataValidation>
    <dataValidation type="list" allowBlank="1" showInputMessage="1" showErrorMessage="1" sqref="C3:G3">
      <formula1>"13-14 ans,15-17 ans"</formula1>
    </dataValidation>
  </dataValidations>
  <printOptions/>
  <pageMargins left="0.37" right="0.29" top="0.48" bottom="0.52" header="0.5118110236220472" footer="0.5118110236220472"/>
  <pageSetup fitToHeight="1" fitToWidth="1" horizontalDpi="1200" verticalDpi="1200" orientation="landscape" paperSize="9" scale="71" r:id="rId2"/>
  <rowBreaks count="1" manualBreakCount="1">
    <brk id="21" max="255" man="1"/>
  </rowBreaks>
  <colBreaks count="1" manualBreakCount="1">
    <brk id="2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view="pageBreakPreview" zoomScaleNormal="85" zoomScaleSheetLayoutView="100" zoomScalePageLayoutView="0" workbookViewId="0" topLeftCell="A1">
      <selection activeCell="W19" sqref="W19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5" width="10.28125" style="0" bestFit="1" customWidth="1"/>
    <col min="6" max="6" width="6.7109375" style="0" customWidth="1"/>
    <col min="7" max="7" width="3.00390625" style="0" customWidth="1"/>
    <col min="8" max="8" width="2.7109375" style="0" customWidth="1"/>
    <col min="9" max="9" width="17.00390625" style="0" customWidth="1"/>
    <col min="10" max="10" width="3.7109375" style="0" customWidth="1"/>
    <col min="11" max="12" width="10.28125" style="0" bestFit="1" customWidth="1"/>
    <col min="13" max="13" width="6.28125" style="0" customWidth="1"/>
    <col min="14" max="14" width="8.00390625" style="0" customWidth="1"/>
    <col min="15" max="15" width="3.28125" style="0" customWidth="1"/>
    <col min="16" max="16" width="17.8515625" style="0" customWidth="1"/>
    <col min="17" max="17" width="3.421875" style="0" customWidth="1"/>
    <col min="18" max="19" width="10.28125" style="0" bestFit="1" customWidth="1"/>
    <col min="20" max="20" width="5.8515625" style="0" customWidth="1"/>
    <col min="21" max="21" width="4.7109375" style="0" customWidth="1"/>
    <col min="22" max="22" width="31.421875" style="0" customWidth="1"/>
    <col min="23" max="23" width="16.7109375" style="0" customWidth="1"/>
    <col min="24" max="24" width="4.28125" style="0" customWidth="1"/>
    <col min="25" max="26" width="10.28125" style="0" customWidth="1"/>
    <col min="27" max="27" width="4.28125" style="0" hidden="1" customWidth="1"/>
    <col min="28" max="28" width="2.140625" style="0" hidden="1" customWidth="1"/>
    <col min="29" max="29" width="4.8515625" style="0" hidden="1" customWidth="1"/>
    <col min="30" max="30" width="35.57421875" style="0" hidden="1" customWidth="1"/>
    <col min="31" max="31" width="11.421875" style="0" hidden="1" customWidth="1"/>
    <col min="32" max="34" width="14.00390625" style="0" hidden="1" customWidth="1"/>
    <col min="35" max="35" width="11.421875" style="0" hidden="1" customWidth="1"/>
    <col min="36" max="36" width="11.421875" style="53" hidden="1" customWidth="1"/>
    <col min="37" max="38" width="11.421875" style="0" hidden="1" customWidth="1"/>
  </cols>
  <sheetData>
    <row r="1" spans="1:38" ht="51" customHeight="1">
      <c r="A1" s="1"/>
      <c r="B1" s="115" t="s">
        <v>0</v>
      </c>
      <c r="C1" s="115"/>
      <c r="D1" s="115"/>
      <c r="E1" s="115"/>
      <c r="F1" s="115"/>
      <c r="G1" s="115"/>
      <c r="H1" s="1"/>
      <c r="I1" s="116" t="s">
        <v>1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5"/>
      <c r="AK1" s="1"/>
      <c r="AL1" s="1"/>
    </row>
    <row r="2" spans="1:38" ht="27.75" customHeight="1">
      <c r="A2" s="1"/>
      <c r="B2" s="115"/>
      <c r="C2" s="115"/>
      <c r="D2" s="115"/>
      <c r="E2" s="115"/>
      <c r="F2" s="115"/>
      <c r="G2" s="115"/>
      <c r="H2" s="1"/>
      <c r="I2" s="117" t="s">
        <v>2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"/>
      <c r="W2" s="1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5"/>
      <c r="AK2" s="1"/>
      <c r="AL2" s="1"/>
    </row>
    <row r="3" spans="1:38" ht="52.5" customHeight="1">
      <c r="A3" s="3"/>
      <c r="B3" s="4" t="s">
        <v>3</v>
      </c>
      <c r="C3" s="126"/>
      <c r="D3" s="126"/>
      <c r="E3" s="126"/>
      <c r="F3" s="126"/>
      <c r="G3" s="126"/>
      <c r="H3" s="1"/>
      <c r="I3" s="4" t="s">
        <v>4</v>
      </c>
      <c r="J3" s="5"/>
      <c r="K3" s="1"/>
      <c r="L3" s="1"/>
      <c r="M3" s="1"/>
      <c r="N3" s="1"/>
      <c r="O3" s="1"/>
      <c r="P3" s="6" t="s">
        <v>6</v>
      </c>
      <c r="Q3" s="127"/>
      <c r="R3" s="127"/>
      <c r="S3" s="127"/>
      <c r="T3" s="127"/>
      <c r="U3" s="127"/>
      <c r="V3" s="3"/>
      <c r="W3" s="3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5"/>
      <c r="AK3" s="3"/>
      <c r="AL3" s="3"/>
    </row>
    <row r="4" spans="1:38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3"/>
      <c r="O4" s="1"/>
      <c r="P4" s="6" t="s">
        <v>8</v>
      </c>
      <c r="Q4" s="122"/>
      <c r="R4" s="122"/>
      <c r="S4" s="122"/>
      <c r="T4" s="122"/>
      <c r="U4" s="122"/>
      <c r="V4" s="1"/>
      <c r="W4" s="1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5"/>
      <c r="AK4" s="1"/>
      <c r="AL4" s="1"/>
    </row>
    <row r="5" spans="1:3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7"/>
      <c r="Y5" s="1"/>
      <c r="Z5" s="1"/>
      <c r="AA5" s="8"/>
      <c r="AB5" s="1"/>
      <c r="AC5" s="1"/>
      <c r="AD5" s="1"/>
      <c r="AE5" s="1"/>
      <c r="AF5" s="1"/>
      <c r="AG5" s="1"/>
      <c r="AH5" s="1"/>
      <c r="AI5" s="1"/>
      <c r="AJ5" s="55"/>
      <c r="AK5" s="1"/>
      <c r="AL5" s="1"/>
    </row>
    <row r="6" spans="1:38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7"/>
      <c r="Y6" s="1"/>
      <c r="Z6" s="1"/>
      <c r="AA6" s="8"/>
      <c r="AB6" s="1"/>
      <c r="AC6" s="1"/>
      <c r="AD6" s="1"/>
      <c r="AE6" s="1"/>
      <c r="AF6" s="1"/>
      <c r="AG6" s="1"/>
      <c r="AH6" s="1"/>
      <c r="AI6" s="1"/>
      <c r="AJ6" s="55"/>
      <c r="AK6" s="1"/>
      <c r="AL6" s="1"/>
    </row>
    <row r="7" spans="1:38" ht="18">
      <c r="A7" s="112" t="s">
        <v>47</v>
      </c>
      <c r="B7" s="112"/>
      <c r="C7" s="112"/>
      <c r="D7" s="112"/>
      <c r="E7" s="112"/>
      <c r="F7" s="112"/>
      <c r="G7" s="9"/>
      <c r="H7" s="112" t="s">
        <v>48</v>
      </c>
      <c r="I7" s="112"/>
      <c r="J7" s="112"/>
      <c r="K7" s="112"/>
      <c r="L7" s="112"/>
      <c r="M7" s="112"/>
      <c r="N7" s="1"/>
      <c r="O7" s="112" t="s">
        <v>143</v>
      </c>
      <c r="P7" s="112"/>
      <c r="Q7" s="112"/>
      <c r="R7" s="112"/>
      <c r="S7" s="112"/>
      <c r="T7" s="112"/>
      <c r="U7" s="2"/>
      <c r="V7" s="2"/>
      <c r="W7" s="2"/>
      <c r="X7" s="7"/>
      <c r="Y7" s="1"/>
      <c r="Z7" s="1"/>
      <c r="AA7" s="8"/>
      <c r="AB7" s="2"/>
      <c r="AC7" s="1"/>
      <c r="AD7" s="1"/>
      <c r="AE7" s="1"/>
      <c r="AF7" s="1"/>
      <c r="AG7" s="1"/>
      <c r="AH7" s="1"/>
      <c r="AI7" s="1"/>
      <c r="AJ7" s="55"/>
      <c r="AK7" s="1"/>
      <c r="AL7" s="1"/>
    </row>
    <row r="8" spans="1:38" ht="33">
      <c r="A8" s="10" t="s">
        <v>11</v>
      </c>
      <c r="B8" s="1"/>
      <c r="C8" s="11" t="s">
        <v>12</v>
      </c>
      <c r="D8" s="74" t="s">
        <v>123</v>
      </c>
      <c r="E8" s="74" t="s">
        <v>156</v>
      </c>
      <c r="F8" s="11" t="s">
        <v>157</v>
      </c>
      <c r="G8" s="1"/>
      <c r="H8" s="10" t="s">
        <v>11</v>
      </c>
      <c r="I8" s="1"/>
      <c r="J8" s="11" t="s">
        <v>12</v>
      </c>
      <c r="K8" s="74" t="s">
        <v>123</v>
      </c>
      <c r="L8" s="74" t="s">
        <v>156</v>
      </c>
      <c r="M8" s="11" t="s">
        <v>157</v>
      </c>
      <c r="N8" s="1"/>
      <c r="O8" s="10" t="s">
        <v>11</v>
      </c>
      <c r="P8" s="1"/>
      <c r="Q8" s="11" t="s">
        <v>12</v>
      </c>
      <c r="R8" s="74" t="s">
        <v>123</v>
      </c>
      <c r="S8" s="74" t="s">
        <v>156</v>
      </c>
      <c r="T8" s="11" t="s">
        <v>157</v>
      </c>
      <c r="U8" s="12"/>
      <c r="V8" s="2"/>
      <c r="W8" s="2"/>
      <c r="X8" s="7"/>
      <c r="Y8" s="1"/>
      <c r="Z8" s="1"/>
      <c r="AA8" s="8"/>
      <c r="AB8" s="2"/>
      <c r="AC8" s="1"/>
      <c r="AD8" s="1"/>
      <c r="AE8" s="1"/>
      <c r="AF8" s="1"/>
      <c r="AG8" s="1"/>
      <c r="AH8" s="1"/>
      <c r="AI8" s="1"/>
      <c r="AJ8" s="55"/>
      <c r="AK8" s="1"/>
      <c r="AL8" s="1"/>
    </row>
    <row r="9" spans="1:38" ht="30" customHeight="1">
      <c r="A9" s="13">
        <v>1</v>
      </c>
      <c r="B9" s="14"/>
      <c r="C9" s="15"/>
      <c r="D9" s="16">
        <f>IF(B9="","",IF(C9="#",VLOOKUP(B9,matrice_diff,2,FALSE),IF(C9="O",VLOOKUP(B9,matrice_diff,3,FALSE),IF(C9="&lt;",VLOOKUP(B9,matrice_diff,4,FALSE),IF(C9="/",VLOOKUP(B9,matrice_diff,5,FALSE),VLOOKUP(B9,matrice_diff,2,FALSE))))))</f>
      </c>
      <c r="E9" s="80"/>
      <c r="F9" s="17"/>
      <c r="G9" s="18"/>
      <c r="H9" s="13">
        <v>1</v>
      </c>
      <c r="I9" s="46"/>
      <c r="J9" s="15"/>
      <c r="K9" s="19">
        <f aca="true" t="shared" si="0" ref="K9:K16">IF(I9="","",IF(J9="#",VLOOKUP(I9,matrice_diff,2,FALSE),IF(J9="O",VLOOKUP(I9,matrice_diff,3,FALSE),IF(J9="&lt;",VLOOKUP(I9,matrice_diff,4,FALSE),IF(J9="/",VLOOKUP(I9,matrice_diff,5,FALSE),VLOOKUP(I9,matrice_diff,2,FALSE))))))</f>
      </c>
      <c r="L9" s="80"/>
      <c r="M9" s="17"/>
      <c r="N9" s="18"/>
      <c r="O9" s="13">
        <v>1</v>
      </c>
      <c r="P9" s="14"/>
      <c r="Q9" s="15"/>
      <c r="R9" s="19">
        <f aca="true" t="shared" si="1" ref="R9:R16">IF(P9="","",IF(Q9="#",VLOOKUP(P9,matrice_diff,2,FALSE),IF(Q9="O",VLOOKUP(P9,matrice_diff,3,FALSE),IF(Q9="&lt;",VLOOKUP(P9,matrice_diff,4,FALSE),IF(Q9="/",VLOOKUP(P9,matrice_diff,5,FALSE),VLOOKUP(P9,matrice_diff,2,FALSE))))))</f>
      </c>
      <c r="S9" s="80"/>
      <c r="T9" s="17"/>
      <c r="U9" s="18"/>
      <c r="V9" s="2"/>
      <c r="W9" s="2"/>
      <c r="X9" s="7"/>
      <c r="Y9" s="1"/>
      <c r="Z9" s="1"/>
      <c r="AA9" s="8"/>
      <c r="AB9" s="18"/>
      <c r="AC9" s="20"/>
      <c r="AD9" s="20"/>
      <c r="AE9" s="20"/>
      <c r="AF9" s="20"/>
      <c r="AG9" s="20"/>
      <c r="AH9" s="20"/>
      <c r="AI9" s="20"/>
      <c r="AJ9" s="50"/>
      <c r="AK9" s="20"/>
      <c r="AL9" s="20"/>
    </row>
    <row r="10" spans="1:38" ht="30" customHeight="1">
      <c r="A10" s="13">
        <v>2</v>
      </c>
      <c r="B10" s="14"/>
      <c r="C10" s="15"/>
      <c r="D10" s="16">
        <f>IF(B10="","",IF(C10="#",VLOOKUP(B10,matrice_diff,2,FALSE),IF(C10="O",VLOOKUP(B10,matrice_diff,3,FALSE),IF(C10="&lt;",VLOOKUP(B10,matrice_diff,4,FALSE),IF(C10="/",VLOOKUP(B10,matrice_diff,5,FALSE),VLOOKUP(B10,matrice_diff,2,FALSE))))))</f>
      </c>
      <c r="E10" s="80"/>
      <c r="F10" s="17"/>
      <c r="G10" s="18"/>
      <c r="H10" s="13">
        <v>2</v>
      </c>
      <c r="I10" s="14"/>
      <c r="J10" s="15"/>
      <c r="K10" s="19">
        <f t="shared" si="0"/>
      </c>
      <c r="L10" s="80"/>
      <c r="M10" s="17"/>
      <c r="N10" s="18"/>
      <c r="O10" s="13">
        <v>2</v>
      </c>
      <c r="P10" s="14"/>
      <c r="Q10" s="15"/>
      <c r="R10" s="19">
        <f t="shared" si="1"/>
      </c>
      <c r="S10" s="80"/>
      <c r="T10" s="17"/>
      <c r="U10" s="18"/>
      <c r="V10" s="2"/>
      <c r="W10" s="2"/>
      <c r="X10" s="7"/>
      <c r="Y10" s="1"/>
      <c r="Z10" s="1"/>
      <c r="AA10" s="8"/>
      <c r="AB10" s="18"/>
      <c r="AC10" s="20"/>
      <c r="AD10" s="20"/>
      <c r="AE10" s="20"/>
      <c r="AF10" s="20"/>
      <c r="AG10" s="20"/>
      <c r="AH10" s="20"/>
      <c r="AI10" s="20"/>
      <c r="AJ10" s="50"/>
      <c r="AK10" s="20"/>
      <c r="AL10" s="20"/>
    </row>
    <row r="11" spans="1:38" ht="30" customHeight="1">
      <c r="A11" s="13">
        <v>3</v>
      </c>
      <c r="B11" s="14"/>
      <c r="C11" s="15"/>
      <c r="D11" s="16">
        <f>IF(B11="","",IF(C11="#",VLOOKUP(B11,matrice_diff,2,FALSE),IF(C11="O",VLOOKUP(B11,matrice_diff,3,FALSE),IF(C11="&lt;",VLOOKUP(B11,matrice_diff,4,FALSE),IF(C11="/",VLOOKUP(B11,matrice_diff,5,FALSE),VLOOKUP(B11,matrice_diff,2,FALSE))))))</f>
      </c>
      <c r="E11" s="80"/>
      <c r="F11" s="17"/>
      <c r="G11" s="18"/>
      <c r="H11" s="13">
        <v>3</v>
      </c>
      <c r="I11" s="14"/>
      <c r="J11" s="15"/>
      <c r="K11" s="19">
        <f t="shared" si="0"/>
      </c>
      <c r="L11" s="80"/>
      <c r="M11" s="17"/>
      <c r="N11" s="18"/>
      <c r="O11" s="13">
        <v>3</v>
      </c>
      <c r="P11" s="14"/>
      <c r="Q11" s="15"/>
      <c r="R11" s="19">
        <f t="shared" si="1"/>
      </c>
      <c r="S11" s="80"/>
      <c r="T11" s="17"/>
      <c r="U11" s="18"/>
      <c r="V11" s="2"/>
      <c r="W11" s="2"/>
      <c r="X11" s="7"/>
      <c r="Y11" s="1"/>
      <c r="Z11" s="1"/>
      <c r="AA11" s="8"/>
      <c r="AB11" s="18"/>
      <c r="AC11" s="20"/>
      <c r="AD11" s="20"/>
      <c r="AE11" s="20"/>
      <c r="AF11" s="20"/>
      <c r="AG11" s="20"/>
      <c r="AH11" s="20"/>
      <c r="AI11" s="20"/>
      <c r="AJ11" s="50"/>
      <c r="AK11" s="20"/>
      <c r="AL11" s="20"/>
    </row>
    <row r="12" spans="1:38" ht="30" customHeight="1">
      <c r="A12" s="13">
        <v>4</v>
      </c>
      <c r="B12" s="14"/>
      <c r="C12" s="15"/>
      <c r="D12" s="16">
        <f>IF(B12="","",IF(C12="#",VLOOKUP(B12,matrice_diff,2,FALSE),IF(C12="O",VLOOKUP(B12,matrice_diff,3,FALSE),IF(C12="&lt;",VLOOKUP(B12,matrice_diff,4,FALSE),IF(C12="/",VLOOKUP(B12,matrice_diff,5,FALSE),VLOOKUP(B12,matrice_diff,2,FALSE))))))</f>
      </c>
      <c r="E12" s="80"/>
      <c r="F12" s="17"/>
      <c r="G12" s="18"/>
      <c r="H12" s="13">
        <v>4</v>
      </c>
      <c r="I12" s="14"/>
      <c r="J12" s="15"/>
      <c r="K12" s="19">
        <f t="shared" si="0"/>
      </c>
      <c r="L12" s="80"/>
      <c r="M12" s="17"/>
      <c r="N12" s="18"/>
      <c r="O12" s="13">
        <v>4</v>
      </c>
      <c r="P12" s="14"/>
      <c r="Q12" s="15"/>
      <c r="R12" s="19">
        <f t="shared" si="1"/>
      </c>
      <c r="S12" s="80"/>
      <c r="T12" s="17"/>
      <c r="U12" s="18"/>
      <c r="V12" s="2"/>
      <c r="W12" s="2"/>
      <c r="X12" s="7"/>
      <c r="Y12" s="1"/>
      <c r="Z12" s="1"/>
      <c r="AA12" s="8"/>
      <c r="AB12" s="18"/>
      <c r="AC12" s="20"/>
      <c r="AD12" s="20"/>
      <c r="AE12" s="20"/>
      <c r="AF12" s="20"/>
      <c r="AG12" s="20"/>
      <c r="AH12" s="20"/>
      <c r="AI12" s="20"/>
      <c r="AJ12" s="50"/>
      <c r="AK12" s="20"/>
      <c r="AL12" s="20"/>
    </row>
    <row r="13" spans="1:38" ht="30" customHeight="1">
      <c r="A13" s="13">
        <v>5</v>
      </c>
      <c r="B13" s="14"/>
      <c r="C13" s="15"/>
      <c r="D13" s="16">
        <f>IF(B13="","",IF(C13="#",VLOOKUP(B13,matrice_diff,2,FALSE),IF(C13="O",VLOOKUP(B13,matrice_diff,3,FALSE),IF(C13="&lt;",VLOOKUP(B13,matrice_diff,4,FALSE),IF(C13="/",VLOOKUP(B13,matrice_diff,5,FALSE),VLOOKUP(B13,matrice_diff,2,FALSE))))))</f>
      </c>
      <c r="E13" s="80"/>
      <c r="F13" s="17"/>
      <c r="G13" s="18"/>
      <c r="H13" s="13">
        <v>5</v>
      </c>
      <c r="I13" s="14"/>
      <c r="J13" s="21"/>
      <c r="K13" s="19">
        <f t="shared" si="0"/>
      </c>
      <c r="L13" s="80"/>
      <c r="M13" s="17"/>
      <c r="N13" s="18"/>
      <c r="O13" s="13">
        <v>5</v>
      </c>
      <c r="P13" s="14"/>
      <c r="Q13" s="15"/>
      <c r="R13" s="19">
        <f t="shared" si="1"/>
      </c>
      <c r="S13" s="80"/>
      <c r="T13" s="17"/>
      <c r="U13" s="18"/>
      <c r="V13" s="2"/>
      <c r="W13" s="2"/>
      <c r="X13" s="7"/>
      <c r="Y13" s="1"/>
      <c r="Z13" s="1"/>
      <c r="AA13" s="8"/>
      <c r="AB13" s="18"/>
      <c r="AC13" s="20"/>
      <c r="AD13" s="20"/>
      <c r="AE13" s="20"/>
      <c r="AF13" s="20"/>
      <c r="AG13" s="20"/>
      <c r="AH13" s="20"/>
      <c r="AI13" s="20"/>
      <c r="AJ13" s="50"/>
      <c r="AK13" s="20"/>
      <c r="AL13" s="20"/>
    </row>
    <row r="14" spans="1:38" ht="30" customHeight="1">
      <c r="A14" s="1"/>
      <c r="B14" s="1"/>
      <c r="C14" s="1"/>
      <c r="D14" s="1"/>
      <c r="E14" s="1"/>
      <c r="F14" s="1"/>
      <c r="G14" s="18"/>
      <c r="H14" s="13">
        <v>6</v>
      </c>
      <c r="I14" s="14"/>
      <c r="J14" s="15"/>
      <c r="K14" s="19">
        <f t="shared" si="0"/>
      </c>
      <c r="L14" s="80"/>
      <c r="M14" s="17"/>
      <c r="N14" s="1"/>
      <c r="O14" s="13">
        <v>6</v>
      </c>
      <c r="P14" s="14"/>
      <c r="Q14" s="15"/>
      <c r="R14" s="19">
        <f t="shared" si="1"/>
      </c>
      <c r="S14" s="80"/>
      <c r="T14" s="17"/>
      <c r="U14" s="18"/>
      <c r="V14" s="2"/>
      <c r="W14" s="2"/>
      <c r="X14" s="7"/>
      <c r="Y14" s="1"/>
      <c r="Z14" s="1"/>
      <c r="AA14" s="8"/>
      <c r="AB14" s="18"/>
      <c r="AC14" s="20"/>
      <c r="AD14" s="20"/>
      <c r="AE14" s="20"/>
      <c r="AF14" s="20"/>
      <c r="AG14" s="20"/>
      <c r="AH14" s="20"/>
      <c r="AI14" s="20"/>
      <c r="AJ14" s="50"/>
      <c r="AK14" s="20"/>
      <c r="AL14" s="20"/>
    </row>
    <row r="15" spans="1:38" ht="30" customHeight="1">
      <c r="A15" s="1"/>
      <c r="B15" s="1"/>
      <c r="C15" s="1"/>
      <c r="D15" s="1"/>
      <c r="E15" s="1"/>
      <c r="F15" s="1"/>
      <c r="G15" s="18"/>
      <c r="H15" s="13">
        <v>7</v>
      </c>
      <c r="I15" s="14"/>
      <c r="J15" s="21"/>
      <c r="K15" s="19">
        <f t="shared" si="0"/>
      </c>
      <c r="L15" s="80"/>
      <c r="M15" s="17"/>
      <c r="N15" s="1"/>
      <c r="O15" s="13">
        <v>7</v>
      </c>
      <c r="P15" s="14"/>
      <c r="Q15" s="15"/>
      <c r="R15" s="19">
        <f t="shared" si="1"/>
      </c>
      <c r="S15" s="80"/>
      <c r="T15" s="17"/>
      <c r="U15" s="18"/>
      <c r="V15" s="2"/>
      <c r="W15" s="2"/>
      <c r="X15" s="7"/>
      <c r="Y15" s="1"/>
      <c r="Z15" s="1"/>
      <c r="AA15" s="8"/>
      <c r="AB15" s="18"/>
      <c r="AC15" s="20"/>
      <c r="AD15" s="20"/>
      <c r="AE15" s="20"/>
      <c r="AF15" s="20"/>
      <c r="AG15" s="20"/>
      <c r="AH15" s="20"/>
      <c r="AI15" s="20"/>
      <c r="AJ15" s="50"/>
      <c r="AK15" s="20"/>
      <c r="AL15" s="20"/>
    </row>
    <row r="16" spans="1:38" ht="30" customHeight="1" thickBot="1">
      <c r="A16" s="1"/>
      <c r="B16" s="1"/>
      <c r="C16" s="1"/>
      <c r="D16" s="1"/>
      <c r="E16" s="1"/>
      <c r="F16" s="1"/>
      <c r="G16" s="18"/>
      <c r="H16" s="13">
        <v>8</v>
      </c>
      <c r="I16" s="14"/>
      <c r="J16" s="15"/>
      <c r="K16" s="19">
        <f t="shared" si="0"/>
      </c>
      <c r="L16" s="80"/>
      <c r="M16" s="17"/>
      <c r="N16" s="1"/>
      <c r="O16" s="13">
        <v>8</v>
      </c>
      <c r="P16" s="14"/>
      <c r="Q16" s="15"/>
      <c r="R16" s="19">
        <f t="shared" si="1"/>
      </c>
      <c r="S16" s="80"/>
      <c r="T16" s="17"/>
      <c r="U16" s="18"/>
      <c r="V16" s="2"/>
      <c r="W16" s="2"/>
      <c r="X16" s="7"/>
      <c r="Y16" s="1"/>
      <c r="Z16" s="1"/>
      <c r="AA16" s="8"/>
      <c r="AB16" s="18"/>
      <c r="AC16" s="20"/>
      <c r="AD16" s="20"/>
      <c r="AE16" s="20"/>
      <c r="AF16" s="20"/>
      <c r="AG16" s="20"/>
      <c r="AH16" s="20"/>
      <c r="AI16" s="20"/>
      <c r="AJ16" s="50"/>
      <c r="AK16" s="20"/>
      <c r="AL16" s="20"/>
    </row>
    <row r="17" spans="1:38" ht="29.25" customHeight="1" thickBot="1">
      <c r="A17" s="22"/>
      <c r="B17" s="22"/>
      <c r="C17" s="28" t="s">
        <v>17</v>
      </c>
      <c r="D17" s="24">
        <f>SUM(D9:D13)</f>
        <v>0</v>
      </c>
      <c r="E17" s="82"/>
      <c r="F17" s="25"/>
      <c r="G17" s="26"/>
      <c r="H17" s="22"/>
      <c r="I17" s="27"/>
      <c r="J17" s="28" t="s">
        <v>17</v>
      </c>
      <c r="K17" s="24">
        <f>SUM(K9:K16)</f>
        <v>0</v>
      </c>
      <c r="L17" s="82"/>
      <c r="M17" s="29"/>
      <c r="N17" s="1"/>
      <c r="O17" s="22"/>
      <c r="P17" s="22"/>
      <c r="Q17" s="28" t="s">
        <v>17</v>
      </c>
      <c r="R17" s="24">
        <f>SUM(R9:R16)</f>
        <v>0</v>
      </c>
      <c r="S17" s="82"/>
      <c r="T17" s="25"/>
      <c r="U17" s="30"/>
      <c r="V17" s="2"/>
      <c r="W17" s="2"/>
      <c r="X17" s="7"/>
      <c r="Y17" s="1"/>
      <c r="Z17" s="1"/>
      <c r="AA17" s="8"/>
      <c r="AB17" s="30"/>
      <c r="AC17" s="22"/>
      <c r="AD17" s="22"/>
      <c r="AE17" s="22"/>
      <c r="AF17" s="22"/>
      <c r="AG17" s="22"/>
      <c r="AH17" s="22"/>
      <c r="AI17" s="22"/>
      <c r="AJ17" s="51"/>
      <c r="AK17" s="22"/>
      <c r="AL17" s="22"/>
    </row>
    <row r="18" spans="1:38" ht="18.75" thickBot="1">
      <c r="A18" s="22"/>
      <c r="B18" s="22"/>
      <c r="C18" s="28"/>
      <c r="D18" s="31"/>
      <c r="E18" s="31"/>
      <c r="F18" s="32"/>
      <c r="G18" s="26"/>
      <c r="H18" s="22"/>
      <c r="I18" s="27"/>
      <c r="J18" s="33"/>
      <c r="K18" s="32"/>
      <c r="L18" s="32"/>
      <c r="M18" s="32"/>
      <c r="N18" s="1"/>
      <c r="O18" s="22"/>
      <c r="P18" s="22"/>
      <c r="Q18" s="28"/>
      <c r="R18" s="31"/>
      <c r="S18" s="31"/>
      <c r="T18" s="32"/>
      <c r="U18" s="34"/>
      <c r="V18" s="2"/>
      <c r="W18" s="2"/>
      <c r="X18" s="7"/>
      <c r="Y18" s="1"/>
      <c r="Z18" s="1"/>
      <c r="AA18" s="8"/>
      <c r="AB18" s="34"/>
      <c r="AC18" s="22"/>
      <c r="AD18" s="22"/>
      <c r="AE18" s="22"/>
      <c r="AF18" s="22"/>
      <c r="AG18" s="22"/>
      <c r="AH18" s="22"/>
      <c r="AI18" s="22"/>
      <c r="AJ18" s="51"/>
      <c r="AK18" s="22"/>
      <c r="AL18" s="22"/>
    </row>
    <row r="19" spans="1:38" ht="22.5" customHeight="1" thickBot="1">
      <c r="A19" s="1"/>
      <c r="B19" s="1"/>
      <c r="C19" s="1"/>
      <c r="D19" s="1"/>
      <c r="E19" s="1"/>
      <c r="F19" s="1"/>
      <c r="G19" s="1"/>
      <c r="H19" s="1"/>
      <c r="I19" s="36"/>
      <c r="J19" s="28" t="s">
        <v>46</v>
      </c>
      <c r="K19" s="37">
        <f>SUM(D17+K17)</f>
        <v>0</v>
      </c>
      <c r="L19" s="32"/>
      <c r="M19" s="1"/>
      <c r="N19" s="1"/>
      <c r="O19" s="1"/>
      <c r="P19" s="1"/>
      <c r="Q19" s="7"/>
      <c r="R19" s="1"/>
      <c r="S19" s="1"/>
      <c r="U19" s="2"/>
      <c r="V19" s="2"/>
      <c r="W19" s="2"/>
      <c r="X19" s="7"/>
      <c r="Y19" s="1"/>
      <c r="Z19" s="1"/>
      <c r="AA19" s="8"/>
      <c r="AB19" s="1"/>
      <c r="AC19" s="1"/>
      <c r="AD19" s="1"/>
      <c r="AE19" s="1"/>
      <c r="AF19" s="1"/>
      <c r="AG19" s="1"/>
      <c r="AH19" s="1"/>
      <c r="AI19" s="1"/>
      <c r="AJ19" s="56"/>
      <c r="AK19" s="1"/>
      <c r="AL19" s="1"/>
    </row>
    <row r="20" spans="1:3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1"/>
      <c r="N20" s="1"/>
      <c r="O20" s="1"/>
      <c r="P20" s="1"/>
      <c r="Q20" s="1"/>
      <c r="R20" s="1"/>
      <c r="S20" s="1"/>
      <c r="T20" s="1"/>
      <c r="U20" s="2"/>
      <c r="V20" s="38" t="s">
        <v>18</v>
      </c>
      <c r="W20" s="2"/>
      <c r="AB20" s="1"/>
      <c r="AC20" s="1"/>
      <c r="AD20" s="1"/>
      <c r="AE20" s="1"/>
      <c r="AF20" s="1"/>
      <c r="AG20" s="1"/>
      <c r="AH20" s="1"/>
      <c r="AI20" s="1"/>
      <c r="AJ20" s="56"/>
      <c r="AK20" s="1"/>
      <c r="AL20" s="1"/>
    </row>
    <row r="21" spans="1:3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6"/>
      <c r="AK21" s="1"/>
      <c r="AL21" s="1"/>
    </row>
    <row r="22" spans="1:3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6"/>
      <c r="AK22" s="1"/>
      <c r="AL22" s="1"/>
    </row>
    <row r="23" spans="1:3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7"/>
      <c r="Y23" s="1"/>
      <c r="Z23" s="1"/>
      <c r="AA23" s="8"/>
      <c r="AB23" s="1"/>
      <c r="AC23" s="1"/>
      <c r="AD23" s="1"/>
      <c r="AE23" s="1"/>
      <c r="AF23" s="1"/>
      <c r="AG23" s="1"/>
      <c r="AH23" s="1"/>
      <c r="AI23" s="1"/>
      <c r="AJ23" s="56"/>
      <c r="AK23" s="1"/>
      <c r="AL23" s="1"/>
    </row>
    <row r="24" spans="1:3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7"/>
      <c r="Y24" s="1"/>
      <c r="Z24" s="1"/>
      <c r="AA24" s="8"/>
      <c r="AB24" s="1"/>
      <c r="AC24" s="1"/>
      <c r="AD24" s="1"/>
      <c r="AE24" s="1"/>
      <c r="AF24" s="1"/>
      <c r="AG24" s="1"/>
      <c r="AH24" s="1"/>
      <c r="AI24" s="1"/>
      <c r="AJ24" s="56"/>
      <c r="AK24" s="1"/>
      <c r="AL24" s="1"/>
    </row>
    <row r="25" spans="1:38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2"/>
      <c r="Y25" s="39"/>
      <c r="Z25" s="39"/>
      <c r="AA25" s="39"/>
      <c r="AB25" s="39"/>
      <c r="AC25" s="39"/>
      <c r="AD25" s="39"/>
      <c r="AE25" s="12" t="s">
        <v>15</v>
      </c>
      <c r="AF25" s="12" t="s">
        <v>19</v>
      </c>
      <c r="AG25" s="12" t="s">
        <v>16</v>
      </c>
      <c r="AH25" s="12" t="s">
        <v>20</v>
      </c>
      <c r="AI25" s="76" t="s">
        <v>120</v>
      </c>
      <c r="AJ25" s="57"/>
      <c r="AK25" s="39"/>
      <c r="AL25" s="40"/>
    </row>
    <row r="26" spans="1:38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12"/>
      <c r="Y26" s="39"/>
      <c r="Z26" s="39"/>
      <c r="AA26" s="39"/>
      <c r="AB26" s="39"/>
      <c r="AC26" s="39"/>
      <c r="AD26" s="58" t="s">
        <v>22</v>
      </c>
      <c r="AE26" s="59">
        <v>0.1</v>
      </c>
      <c r="AF26" s="60" t="s">
        <v>114</v>
      </c>
      <c r="AG26" s="60" t="s">
        <v>114</v>
      </c>
      <c r="AH26" s="60" t="s">
        <v>114</v>
      </c>
      <c r="AI26" s="59">
        <v>0.2</v>
      </c>
      <c r="AJ26" s="61" t="s">
        <v>23</v>
      </c>
      <c r="AK26" s="39"/>
      <c r="AL26" s="40" t="s">
        <v>19</v>
      </c>
    </row>
    <row r="27" spans="1:38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12"/>
      <c r="Y27" s="39"/>
      <c r="Z27" s="39"/>
      <c r="AA27" s="39"/>
      <c r="AB27" s="39"/>
      <c r="AC27" s="39"/>
      <c r="AD27" s="58" t="s">
        <v>24</v>
      </c>
      <c r="AE27" s="59">
        <v>0.1</v>
      </c>
      <c r="AF27" s="60" t="s">
        <v>114</v>
      </c>
      <c r="AG27" s="60" t="s">
        <v>114</v>
      </c>
      <c r="AH27" s="60" t="s">
        <v>114</v>
      </c>
      <c r="AI27" s="59">
        <v>0.2</v>
      </c>
      <c r="AJ27" s="61" t="s">
        <v>25</v>
      </c>
      <c r="AK27" s="39"/>
      <c r="AL27" s="40" t="s">
        <v>16</v>
      </c>
    </row>
    <row r="28" spans="1:38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2"/>
      <c r="Y28" s="39"/>
      <c r="Z28" s="39"/>
      <c r="AA28" s="39"/>
      <c r="AB28" s="39"/>
      <c r="AC28" s="39"/>
      <c r="AD28" s="58" t="s">
        <v>27</v>
      </c>
      <c r="AE28" s="59">
        <v>0.1</v>
      </c>
      <c r="AF28" s="60" t="s">
        <v>114</v>
      </c>
      <c r="AG28" s="60" t="s">
        <v>114</v>
      </c>
      <c r="AH28" s="60" t="s">
        <v>114</v>
      </c>
      <c r="AI28" s="59">
        <v>0.2</v>
      </c>
      <c r="AJ28" s="61" t="s">
        <v>5</v>
      </c>
      <c r="AK28" s="39"/>
      <c r="AL28" s="40" t="s">
        <v>20</v>
      </c>
    </row>
    <row r="29" spans="1:3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12"/>
      <c r="Y29" s="9"/>
      <c r="Z29" s="9"/>
      <c r="AA29" s="39"/>
      <c r="AB29" s="39"/>
      <c r="AC29" s="39"/>
      <c r="AD29" s="58" t="s">
        <v>29</v>
      </c>
      <c r="AE29" s="77">
        <v>0.5</v>
      </c>
      <c r="AF29" s="60" t="s">
        <v>114</v>
      </c>
      <c r="AG29" s="60" t="s">
        <v>114</v>
      </c>
      <c r="AH29" s="60" t="s">
        <v>114</v>
      </c>
      <c r="AI29" s="59">
        <v>0.3</v>
      </c>
      <c r="AJ29" s="61" t="s">
        <v>30</v>
      </c>
      <c r="AK29" s="39"/>
      <c r="AL29" s="39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12"/>
      <c r="Y30" s="9"/>
      <c r="Z30" s="9"/>
      <c r="AA30" s="39"/>
      <c r="AB30" s="39"/>
      <c r="AC30" s="39"/>
      <c r="AD30" s="62" t="s">
        <v>31</v>
      </c>
      <c r="AE30" s="63" t="s">
        <v>32</v>
      </c>
      <c r="AF30" s="63" t="s">
        <v>32</v>
      </c>
      <c r="AG30" s="63" t="s">
        <v>32</v>
      </c>
      <c r="AH30" s="63" t="s">
        <v>32</v>
      </c>
      <c r="AI30" s="63" t="s">
        <v>32</v>
      </c>
      <c r="AJ30" s="64"/>
      <c r="AK30" s="39"/>
      <c r="AL30" s="39"/>
    </row>
    <row r="31" spans="1:3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12"/>
      <c r="Y31" s="9"/>
      <c r="Z31" s="9"/>
      <c r="AA31" s="39"/>
      <c r="AB31" s="39"/>
      <c r="AC31" s="39"/>
      <c r="AD31" s="65" t="s">
        <v>33</v>
      </c>
      <c r="AE31" s="66" t="s">
        <v>113</v>
      </c>
      <c r="AF31" s="66">
        <v>0.5</v>
      </c>
      <c r="AG31" s="66">
        <v>0.6</v>
      </c>
      <c r="AH31" s="66">
        <v>0.6</v>
      </c>
      <c r="AI31" s="66" t="s">
        <v>113</v>
      </c>
      <c r="AJ31" s="67" t="s">
        <v>34</v>
      </c>
      <c r="AK31" s="39"/>
      <c r="AL31" s="39"/>
    </row>
    <row r="32" spans="1:38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2"/>
      <c r="Y32" s="9"/>
      <c r="Z32" s="9"/>
      <c r="AA32" s="39"/>
      <c r="AB32" s="39"/>
      <c r="AC32" s="39"/>
      <c r="AD32" s="65" t="s">
        <v>35</v>
      </c>
      <c r="AE32" s="66" t="s">
        <v>113</v>
      </c>
      <c r="AF32" s="66">
        <v>0.6</v>
      </c>
      <c r="AG32" s="66">
        <v>0.7</v>
      </c>
      <c r="AH32" s="60">
        <v>0.7</v>
      </c>
      <c r="AI32" s="66" t="s">
        <v>113</v>
      </c>
      <c r="AJ32" s="67" t="s">
        <v>36</v>
      </c>
      <c r="AK32" s="39"/>
      <c r="AL32" s="39"/>
    </row>
    <row r="33" spans="1:3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1"/>
      <c r="V33" s="41"/>
      <c r="W33" s="41"/>
      <c r="X33" s="42"/>
      <c r="AA33" s="9"/>
      <c r="AB33" s="9"/>
      <c r="AC33" s="9"/>
      <c r="AD33" s="65" t="s">
        <v>53</v>
      </c>
      <c r="AE33" s="66">
        <v>0.4</v>
      </c>
      <c r="AF33" s="60" t="s">
        <v>114</v>
      </c>
      <c r="AG33" s="60" t="s">
        <v>114</v>
      </c>
      <c r="AH33" s="60" t="s">
        <v>114</v>
      </c>
      <c r="AI33" s="66">
        <v>0.4</v>
      </c>
      <c r="AJ33" s="67" t="s">
        <v>54</v>
      </c>
      <c r="AK33" s="9"/>
      <c r="AL33" s="9"/>
    </row>
    <row r="34" spans="1:3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1"/>
      <c r="V34" s="41"/>
      <c r="W34" s="41"/>
      <c r="X34" s="42"/>
      <c r="AA34" s="9"/>
      <c r="AB34" s="9"/>
      <c r="AC34" s="9"/>
      <c r="AD34" s="65" t="s">
        <v>37</v>
      </c>
      <c r="AE34" s="78">
        <v>1.3</v>
      </c>
      <c r="AF34" s="60" t="s">
        <v>114</v>
      </c>
      <c r="AG34" s="60" t="s">
        <v>114</v>
      </c>
      <c r="AH34" s="60" t="s">
        <v>114</v>
      </c>
      <c r="AI34" s="66">
        <v>0.8</v>
      </c>
      <c r="AJ34" s="67" t="s">
        <v>110</v>
      </c>
      <c r="AK34" s="9"/>
      <c r="AL34" s="9"/>
    </row>
    <row r="35" spans="1:3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1"/>
      <c r="V35" s="41"/>
      <c r="W35" s="41"/>
      <c r="X35" s="42"/>
      <c r="AA35" s="9"/>
      <c r="AB35" s="9"/>
      <c r="AC35" s="9"/>
      <c r="AD35" s="65" t="s">
        <v>55</v>
      </c>
      <c r="AE35" s="78">
        <v>1.5</v>
      </c>
      <c r="AF35" s="60" t="s">
        <v>114</v>
      </c>
      <c r="AG35" s="60" t="s">
        <v>114</v>
      </c>
      <c r="AH35" s="60" t="s">
        <v>114</v>
      </c>
      <c r="AI35" s="66">
        <v>1</v>
      </c>
      <c r="AJ35" s="67" t="s">
        <v>54</v>
      </c>
      <c r="AK35" s="9"/>
      <c r="AL35" s="9"/>
    </row>
    <row r="36" spans="1:3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1"/>
      <c r="V36" s="41"/>
      <c r="W36" s="41"/>
      <c r="X36" s="42"/>
      <c r="AA36" s="9"/>
      <c r="AB36" s="9"/>
      <c r="AC36" s="9"/>
      <c r="AD36" s="65" t="s">
        <v>57</v>
      </c>
      <c r="AE36" s="78">
        <v>1.7</v>
      </c>
      <c r="AF36" s="60" t="s">
        <v>114</v>
      </c>
      <c r="AG36" s="60" t="s">
        <v>114</v>
      </c>
      <c r="AH36" s="60" t="s">
        <v>114</v>
      </c>
      <c r="AI36" s="66">
        <v>1.2</v>
      </c>
      <c r="AJ36" s="67" t="s">
        <v>56</v>
      </c>
      <c r="AK36" s="9"/>
      <c r="AL36" s="9"/>
    </row>
    <row r="37" spans="1:3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1"/>
      <c r="V37" s="41"/>
      <c r="W37" s="41"/>
      <c r="X37" s="42"/>
      <c r="AA37" s="9"/>
      <c r="AB37" s="9"/>
      <c r="AC37" s="9"/>
      <c r="AD37" s="65" t="s">
        <v>59</v>
      </c>
      <c r="AE37" s="78">
        <v>1.9</v>
      </c>
      <c r="AF37" s="60" t="s">
        <v>114</v>
      </c>
      <c r="AG37" s="60" t="s">
        <v>114</v>
      </c>
      <c r="AH37" s="60" t="s">
        <v>114</v>
      </c>
      <c r="AI37" s="66">
        <v>1.4</v>
      </c>
      <c r="AJ37" s="67" t="s">
        <v>58</v>
      </c>
      <c r="AK37" s="9"/>
      <c r="AL37" s="9"/>
    </row>
    <row r="38" spans="1:3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1"/>
      <c r="V38" s="41"/>
      <c r="W38" s="41"/>
      <c r="X38" s="42"/>
      <c r="AA38" s="9"/>
      <c r="AB38" s="9"/>
      <c r="AC38" s="9"/>
      <c r="AD38" s="65" t="s">
        <v>61</v>
      </c>
      <c r="AE38" s="78">
        <v>2.2</v>
      </c>
      <c r="AF38" s="60" t="s">
        <v>114</v>
      </c>
      <c r="AG38" s="60" t="s">
        <v>114</v>
      </c>
      <c r="AH38" s="60" t="s">
        <v>114</v>
      </c>
      <c r="AI38" s="66">
        <v>1.7</v>
      </c>
      <c r="AJ38" s="67" t="s">
        <v>60</v>
      </c>
      <c r="AK38" s="9"/>
      <c r="AL38" s="9"/>
    </row>
    <row r="39" spans="1:3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1"/>
      <c r="V39" s="41"/>
      <c r="W39" s="41"/>
      <c r="X39" s="42"/>
      <c r="AA39" s="9"/>
      <c r="AB39" s="9"/>
      <c r="AC39" s="9"/>
      <c r="AD39" s="65" t="s">
        <v>38</v>
      </c>
      <c r="AE39" s="78">
        <v>1.4</v>
      </c>
      <c r="AF39" s="60" t="s">
        <v>114</v>
      </c>
      <c r="AG39" s="60" t="s">
        <v>114</v>
      </c>
      <c r="AH39" s="60" t="s">
        <v>114</v>
      </c>
      <c r="AI39" s="66">
        <v>0.9</v>
      </c>
      <c r="AJ39" s="67" t="s">
        <v>62</v>
      </c>
      <c r="AK39" s="9"/>
      <c r="AL39" s="9"/>
    </row>
    <row r="40" spans="1:3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1"/>
      <c r="V40" s="41"/>
      <c r="W40" s="41"/>
      <c r="X40" s="42"/>
      <c r="AA40" s="9"/>
      <c r="AB40" s="9"/>
      <c r="AC40" s="9"/>
      <c r="AD40" s="65" t="s">
        <v>63</v>
      </c>
      <c r="AE40" s="78">
        <v>1.6</v>
      </c>
      <c r="AF40" s="66" t="s">
        <v>114</v>
      </c>
      <c r="AG40" s="66" t="s">
        <v>114</v>
      </c>
      <c r="AH40" s="60" t="s">
        <v>114</v>
      </c>
      <c r="AI40" s="66">
        <v>1.1</v>
      </c>
      <c r="AJ40" s="67" t="s">
        <v>39</v>
      </c>
      <c r="AK40" s="9"/>
      <c r="AL40" s="9"/>
    </row>
    <row r="41" spans="1:3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41"/>
      <c r="V41" s="41"/>
      <c r="W41" s="41"/>
      <c r="X41" s="42"/>
      <c r="AA41" s="9"/>
      <c r="AB41" s="9"/>
      <c r="AC41" s="9"/>
      <c r="AD41" s="65" t="s">
        <v>64</v>
      </c>
      <c r="AE41" s="78">
        <v>1.8</v>
      </c>
      <c r="AF41" s="66" t="s">
        <v>114</v>
      </c>
      <c r="AG41" s="66" t="s">
        <v>114</v>
      </c>
      <c r="AH41" s="60" t="s">
        <v>114</v>
      </c>
      <c r="AI41" s="66">
        <v>1.3</v>
      </c>
      <c r="AJ41" s="67" t="s">
        <v>40</v>
      </c>
      <c r="AK41" s="9"/>
      <c r="AL41" s="9"/>
    </row>
    <row r="42" spans="1:3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41"/>
      <c r="V42" s="41"/>
      <c r="W42" s="41"/>
      <c r="X42" s="42"/>
      <c r="AA42" s="9"/>
      <c r="AB42" s="9"/>
      <c r="AC42" s="9"/>
      <c r="AD42" s="65" t="s">
        <v>65</v>
      </c>
      <c r="AE42" s="78">
        <v>2.1</v>
      </c>
      <c r="AF42" s="66" t="s">
        <v>114</v>
      </c>
      <c r="AG42" s="66" t="s">
        <v>114</v>
      </c>
      <c r="AH42" s="60" t="s">
        <v>114</v>
      </c>
      <c r="AI42" s="66">
        <v>1.6</v>
      </c>
      <c r="AJ42" s="67" t="s">
        <v>41</v>
      </c>
      <c r="AK42" s="9"/>
      <c r="AL42" s="9"/>
    </row>
    <row r="43" spans="1:3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1"/>
      <c r="V43" s="41"/>
      <c r="W43" s="41"/>
      <c r="X43" s="42"/>
      <c r="AA43" s="9"/>
      <c r="AB43" s="9"/>
      <c r="AC43" s="9"/>
      <c r="AD43" s="65" t="s">
        <v>67</v>
      </c>
      <c r="AE43" s="78">
        <v>2.4</v>
      </c>
      <c r="AF43" s="66" t="s">
        <v>114</v>
      </c>
      <c r="AG43" s="66" t="s">
        <v>114</v>
      </c>
      <c r="AH43" s="60" t="s">
        <v>114</v>
      </c>
      <c r="AI43" s="66">
        <v>1.9</v>
      </c>
      <c r="AJ43" s="67" t="s">
        <v>66</v>
      </c>
      <c r="AK43" s="9"/>
      <c r="AL43" s="9"/>
    </row>
    <row r="44" spans="1:3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1"/>
      <c r="V44" s="41"/>
      <c r="W44" s="41"/>
      <c r="X44" s="42"/>
      <c r="AA44" s="9"/>
      <c r="AB44" s="9"/>
      <c r="AC44" s="9"/>
      <c r="AD44" s="65" t="s">
        <v>69</v>
      </c>
      <c r="AE44" s="78">
        <v>2.8</v>
      </c>
      <c r="AF44" s="66" t="s">
        <v>114</v>
      </c>
      <c r="AG44" s="66" t="s">
        <v>114</v>
      </c>
      <c r="AH44" s="60" t="s">
        <v>114</v>
      </c>
      <c r="AI44" s="66">
        <v>2.3</v>
      </c>
      <c r="AJ44" s="67" t="s">
        <v>68</v>
      </c>
      <c r="AK44" s="9"/>
      <c r="AL44" s="9"/>
    </row>
    <row r="45" spans="1:3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1"/>
      <c r="V45" s="41"/>
      <c r="W45" s="41"/>
      <c r="X45" s="42"/>
      <c r="AA45" s="9"/>
      <c r="AB45" s="9"/>
      <c r="AC45" s="9"/>
      <c r="AD45" s="62" t="s">
        <v>42</v>
      </c>
      <c r="AE45" s="63" t="s">
        <v>32</v>
      </c>
      <c r="AF45" s="63" t="s">
        <v>32</v>
      </c>
      <c r="AG45" s="63" t="s">
        <v>32</v>
      </c>
      <c r="AH45" s="63" t="s">
        <v>32</v>
      </c>
      <c r="AI45" s="63" t="s">
        <v>32</v>
      </c>
      <c r="AJ45" s="64"/>
      <c r="AK45" s="9"/>
      <c r="AL45" s="9"/>
    </row>
    <row r="46" spans="1:3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1"/>
      <c r="V46" s="41"/>
      <c r="W46" s="41"/>
      <c r="X46" s="42"/>
      <c r="AA46" s="9"/>
      <c r="AB46" s="9"/>
      <c r="AC46" s="9"/>
      <c r="AD46" s="65" t="s">
        <v>43</v>
      </c>
      <c r="AE46" s="66" t="s">
        <v>113</v>
      </c>
      <c r="AF46" s="68">
        <v>3</v>
      </c>
      <c r="AG46" s="68">
        <v>3.2</v>
      </c>
      <c r="AH46" s="68">
        <v>3.4</v>
      </c>
      <c r="AI46" s="85">
        <v>2</v>
      </c>
      <c r="AJ46" s="67" t="s">
        <v>75</v>
      </c>
      <c r="AK46" s="9"/>
      <c r="AL46" s="9"/>
    </row>
    <row r="47" spans="1:3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1"/>
      <c r="V47" s="41"/>
      <c r="W47" s="41"/>
      <c r="X47" s="42"/>
      <c r="AA47" s="9"/>
      <c r="AB47" s="9"/>
      <c r="AC47" s="9"/>
      <c r="AD47" s="65" t="s">
        <v>14</v>
      </c>
      <c r="AE47" s="66" t="s">
        <v>113</v>
      </c>
      <c r="AF47" s="60">
        <v>3.2</v>
      </c>
      <c r="AG47" s="60">
        <v>3.4</v>
      </c>
      <c r="AH47" s="68">
        <v>3.6</v>
      </c>
      <c r="AI47" s="85">
        <v>2.2</v>
      </c>
      <c r="AJ47" s="67" t="s">
        <v>76</v>
      </c>
      <c r="AK47" s="9"/>
      <c r="AL47" s="9"/>
    </row>
    <row r="48" spans="1:3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1"/>
      <c r="V48" s="41"/>
      <c r="W48" s="41"/>
      <c r="X48" s="42"/>
      <c r="AA48" s="9"/>
      <c r="AB48" s="9"/>
      <c r="AC48" s="9"/>
      <c r="AD48" s="65" t="s">
        <v>77</v>
      </c>
      <c r="AE48" s="66" t="s">
        <v>113</v>
      </c>
      <c r="AF48" s="60">
        <v>3.4</v>
      </c>
      <c r="AG48" s="60">
        <v>3.6</v>
      </c>
      <c r="AH48" s="68">
        <v>3.8</v>
      </c>
      <c r="AI48" s="85">
        <v>2.4</v>
      </c>
      <c r="AJ48" s="67" t="s">
        <v>78</v>
      </c>
      <c r="AK48" s="9"/>
      <c r="AL48" s="9"/>
    </row>
    <row r="49" spans="1:3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41"/>
      <c r="V49" s="41"/>
      <c r="W49" s="41"/>
      <c r="X49" s="42"/>
      <c r="AA49" s="9"/>
      <c r="AB49" s="9"/>
      <c r="AC49" s="9"/>
      <c r="AD49" s="65" t="s">
        <v>79</v>
      </c>
      <c r="AE49" s="66" t="s">
        <v>113</v>
      </c>
      <c r="AF49" s="60">
        <v>3.2</v>
      </c>
      <c r="AG49" s="60">
        <v>3.4</v>
      </c>
      <c r="AH49" s="68">
        <v>3.6</v>
      </c>
      <c r="AI49" s="85">
        <v>2.2</v>
      </c>
      <c r="AJ49" s="67" t="s">
        <v>80</v>
      </c>
      <c r="AK49" s="9"/>
      <c r="AL49" s="9"/>
    </row>
    <row r="50" spans="1:3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41"/>
      <c r="V50" s="41"/>
      <c r="W50" s="41"/>
      <c r="X50" s="42"/>
      <c r="AA50" s="9"/>
      <c r="AB50" s="9"/>
      <c r="AC50" s="9"/>
      <c r="AD50" s="65" t="s">
        <v>81</v>
      </c>
      <c r="AE50" s="66" t="s">
        <v>113</v>
      </c>
      <c r="AF50" s="60">
        <v>3.4</v>
      </c>
      <c r="AG50" s="60">
        <v>3.6</v>
      </c>
      <c r="AH50" s="68">
        <v>3.8</v>
      </c>
      <c r="AI50" s="85">
        <v>2.4</v>
      </c>
      <c r="AJ50" s="67" t="s">
        <v>82</v>
      </c>
      <c r="AK50" s="9"/>
      <c r="AL50" s="9"/>
    </row>
    <row r="51" spans="1:3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41"/>
      <c r="V51" s="41"/>
      <c r="W51" s="41"/>
      <c r="X51" s="42"/>
      <c r="AA51" s="9"/>
      <c r="AB51" s="9"/>
      <c r="AC51" s="9"/>
      <c r="AD51" s="65" t="s">
        <v>83</v>
      </c>
      <c r="AE51" s="66" t="s">
        <v>113</v>
      </c>
      <c r="AF51" s="60">
        <v>3.4</v>
      </c>
      <c r="AG51" s="60">
        <v>3.6</v>
      </c>
      <c r="AH51" s="68">
        <v>3.8</v>
      </c>
      <c r="AI51" s="85">
        <v>2.4</v>
      </c>
      <c r="AJ51" s="67" t="s">
        <v>111</v>
      </c>
      <c r="AK51" s="9"/>
      <c r="AL51" s="9"/>
    </row>
    <row r="52" spans="30:36" ht="12.75">
      <c r="AD52" s="65" t="s">
        <v>44</v>
      </c>
      <c r="AE52" s="66" t="s">
        <v>113</v>
      </c>
      <c r="AF52" s="60">
        <v>4.2</v>
      </c>
      <c r="AG52" s="60" t="s">
        <v>114</v>
      </c>
      <c r="AH52" s="68">
        <v>4.6</v>
      </c>
      <c r="AI52" s="85">
        <v>3.2</v>
      </c>
      <c r="AJ52" s="69" t="s">
        <v>102</v>
      </c>
    </row>
    <row r="53" spans="30:36" ht="12.75">
      <c r="AD53" s="65" t="s">
        <v>84</v>
      </c>
      <c r="AE53" s="66" t="s">
        <v>113</v>
      </c>
      <c r="AF53" s="60">
        <v>4.2</v>
      </c>
      <c r="AG53" s="60">
        <v>4.4</v>
      </c>
      <c r="AH53" s="68">
        <v>4.6</v>
      </c>
      <c r="AI53" s="85">
        <v>3.2</v>
      </c>
      <c r="AJ53" s="67" t="s">
        <v>85</v>
      </c>
    </row>
    <row r="54" spans="30:36" ht="12.75">
      <c r="AD54" s="65" t="s">
        <v>86</v>
      </c>
      <c r="AE54" s="66" t="s">
        <v>113</v>
      </c>
      <c r="AF54" s="60">
        <v>4.2</v>
      </c>
      <c r="AG54" s="60">
        <v>4.4</v>
      </c>
      <c r="AH54" s="68">
        <v>4.6</v>
      </c>
      <c r="AI54" s="85">
        <v>3.2</v>
      </c>
      <c r="AJ54" s="67" t="s">
        <v>103</v>
      </c>
    </row>
    <row r="55" spans="30:36" ht="12.75">
      <c r="AD55" s="65" t="s">
        <v>87</v>
      </c>
      <c r="AE55" s="66" t="s">
        <v>113</v>
      </c>
      <c r="AF55" s="60">
        <v>4.8</v>
      </c>
      <c r="AG55" s="60" t="s">
        <v>114</v>
      </c>
      <c r="AH55" s="68">
        <v>5.2</v>
      </c>
      <c r="AI55" s="85">
        <v>4.2</v>
      </c>
      <c r="AJ55" s="69" t="s">
        <v>104</v>
      </c>
    </row>
    <row r="56" spans="30:36" ht="12.75">
      <c r="AD56" s="65" t="s">
        <v>88</v>
      </c>
      <c r="AE56" s="66" t="s">
        <v>113</v>
      </c>
      <c r="AF56" s="60">
        <v>5.4</v>
      </c>
      <c r="AG56" s="60" t="s">
        <v>114</v>
      </c>
      <c r="AH56" s="68">
        <v>5.8</v>
      </c>
      <c r="AI56" s="85">
        <v>4.4</v>
      </c>
      <c r="AJ56" s="69" t="s">
        <v>105</v>
      </c>
    </row>
    <row r="57" spans="30:36" ht="12.75">
      <c r="AD57" s="65" t="s">
        <v>89</v>
      </c>
      <c r="AE57" s="66" t="s">
        <v>113</v>
      </c>
      <c r="AF57" s="60">
        <v>5.4</v>
      </c>
      <c r="AG57" s="60" t="s">
        <v>114</v>
      </c>
      <c r="AH57" s="68">
        <v>5.8</v>
      </c>
      <c r="AI57" s="85">
        <v>4.4</v>
      </c>
      <c r="AJ57" s="69" t="s">
        <v>106</v>
      </c>
    </row>
    <row r="58" spans="30:36" ht="12.75">
      <c r="AD58" s="65" t="s">
        <v>90</v>
      </c>
      <c r="AE58" s="66" t="s">
        <v>113</v>
      </c>
      <c r="AF58" s="60">
        <v>5.4</v>
      </c>
      <c r="AG58" s="60" t="s">
        <v>114</v>
      </c>
      <c r="AH58" s="68">
        <v>5.8</v>
      </c>
      <c r="AI58" s="85">
        <v>4.4</v>
      </c>
      <c r="AJ58" s="69" t="s">
        <v>107</v>
      </c>
    </row>
    <row r="59" spans="30:36" ht="12.75">
      <c r="AD59" s="65" t="s">
        <v>91</v>
      </c>
      <c r="AE59" s="66" t="s">
        <v>113</v>
      </c>
      <c r="AF59" s="60" t="s">
        <v>114</v>
      </c>
      <c r="AG59" s="60" t="s">
        <v>114</v>
      </c>
      <c r="AH59" s="68">
        <v>7.4</v>
      </c>
      <c r="AI59" s="85">
        <v>6.4</v>
      </c>
      <c r="AJ59" s="69" t="s">
        <v>108</v>
      </c>
    </row>
  </sheetData>
  <sheetProtection formatCells="0" insertColumns="0" insertRows="0" insertHyperlinks="0" deleteColumns="0" deleteRows="0"/>
  <mergeCells count="10">
    <mergeCell ref="A7:F7"/>
    <mergeCell ref="H7:M7"/>
    <mergeCell ref="O7:T7"/>
    <mergeCell ref="B1:G2"/>
    <mergeCell ref="I1:U1"/>
    <mergeCell ref="I2:U2"/>
    <mergeCell ref="C3:G3"/>
    <mergeCell ref="Q3:U3"/>
    <mergeCell ref="C4:J4"/>
    <mergeCell ref="Q4:U4"/>
  </mergeCells>
  <dataValidations count="6">
    <dataValidation showInputMessage="1" showErrorMessage="1" sqref="H7:M7 O7:T7"/>
    <dataValidation type="list" allowBlank="1" showInputMessage="1" showErrorMessage="1" sqref="J3">
      <formula1>"F,G"</formula1>
    </dataValidation>
    <dataValidation allowBlank="1" showErrorMessage="1" sqref="K17"/>
    <dataValidation type="list" allowBlank="1" showInputMessage="1" showErrorMessage="1" sqref="J9:J16 C9:C13 Q9:Q16">
      <formula1>position</formula1>
    </dataValidation>
    <dataValidation type="list" allowBlank="1" showInputMessage="1" showErrorMessage="1" sqref="P9:P16 B9:B13 I9:I16">
      <formula1>figure</formula1>
    </dataValidation>
    <dataValidation type="list" allowBlank="1" showInputMessage="1" showErrorMessage="1" sqref="C3:G3">
      <formula1>"13-14 ans,15-17 ans"</formula1>
    </dataValidation>
  </dataValidations>
  <printOptions/>
  <pageMargins left="0.37" right="0.29" top="0.48" bottom="0.52" header="0.5118110236220472" footer="0.5118110236220472"/>
  <pageSetup fitToHeight="1" fitToWidth="1" horizontalDpi="1200" verticalDpi="1200" orientation="landscape" paperSize="9" scale="71" r:id="rId2"/>
  <rowBreaks count="1" manualBreakCount="1">
    <brk id="21" max="255" man="1"/>
  </rowBreaks>
  <colBreaks count="1" manualBreakCount="1">
    <brk id="28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0"/>
  <sheetViews>
    <sheetView zoomScalePageLayoutView="0" workbookViewId="0" topLeftCell="AA1">
      <selection activeCell="AC1" sqref="AC1:AM16384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5" width="10.28125" style="0" bestFit="1" customWidth="1"/>
    <col min="6" max="6" width="6.7109375" style="0" customWidth="1"/>
    <col min="7" max="7" width="3.00390625" style="0" customWidth="1"/>
    <col min="8" max="8" width="2.7109375" style="0" customWidth="1"/>
    <col min="9" max="9" width="17.00390625" style="0" customWidth="1"/>
    <col min="10" max="10" width="3.7109375" style="0" customWidth="1"/>
    <col min="11" max="12" width="10.28125" style="0" bestFit="1" customWidth="1"/>
    <col min="13" max="13" width="6.28125" style="0" customWidth="1"/>
    <col min="14" max="14" width="8.00390625" style="0" customWidth="1"/>
    <col min="15" max="15" width="3.28125" style="0" customWidth="1"/>
    <col min="16" max="16" width="17.8515625" style="0" customWidth="1"/>
    <col min="17" max="17" width="3.421875" style="0" customWidth="1"/>
    <col min="18" max="19" width="10.28125" style="0" bestFit="1" customWidth="1"/>
    <col min="20" max="20" width="5.8515625" style="0" customWidth="1"/>
    <col min="21" max="21" width="4.7109375" style="0" customWidth="1"/>
    <col min="22" max="22" width="2.8515625" style="0" customWidth="1"/>
    <col min="23" max="23" width="16.7109375" style="0" customWidth="1"/>
    <col min="24" max="24" width="4.28125" style="0" customWidth="1"/>
    <col min="25" max="26" width="10.28125" style="0" bestFit="1" customWidth="1"/>
    <col min="27" max="27" width="4.28125" style="0" customWidth="1"/>
    <col min="28" max="28" width="2.140625" style="0" customWidth="1"/>
    <col min="29" max="29" width="4.8515625" style="0" customWidth="1"/>
    <col min="30" max="30" width="35.57421875" style="0" hidden="1" customWidth="1"/>
    <col min="31" max="31" width="11.421875" style="0" hidden="1" customWidth="1"/>
    <col min="32" max="34" width="14.00390625" style="0" hidden="1" customWidth="1"/>
    <col min="35" max="35" width="11.421875" style="0" hidden="1" customWidth="1"/>
    <col min="36" max="36" width="11.421875" style="53" hidden="1" customWidth="1"/>
    <col min="37" max="38" width="11.421875" style="0" hidden="1" customWidth="1"/>
  </cols>
  <sheetData>
    <row r="1" spans="1:38" ht="51" customHeight="1">
      <c r="A1" s="1"/>
      <c r="B1" s="115" t="s">
        <v>0</v>
      </c>
      <c r="C1" s="115"/>
      <c r="D1" s="115"/>
      <c r="E1" s="115"/>
      <c r="F1" s="115"/>
      <c r="G1" s="115"/>
      <c r="H1" s="1"/>
      <c r="I1" s="116" t="s">
        <v>1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5"/>
      <c r="AK1" s="1"/>
      <c r="AL1" s="1"/>
    </row>
    <row r="2" spans="1:38" ht="27.75" customHeight="1">
      <c r="A2" s="1"/>
      <c r="B2" s="115"/>
      <c r="C2" s="115"/>
      <c r="D2" s="115"/>
      <c r="E2" s="115"/>
      <c r="F2" s="115"/>
      <c r="G2" s="115"/>
      <c r="H2" s="1"/>
      <c r="I2" s="117" t="s">
        <v>147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"/>
      <c r="W2" s="1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5"/>
      <c r="AK2" s="1"/>
      <c r="AL2" s="1"/>
    </row>
    <row r="3" spans="1:38" ht="52.5" customHeight="1">
      <c r="A3" s="3"/>
      <c r="B3" s="4" t="s">
        <v>3</v>
      </c>
      <c r="C3" s="126"/>
      <c r="D3" s="126"/>
      <c r="E3" s="126"/>
      <c r="F3" s="126"/>
      <c r="G3" s="126"/>
      <c r="H3" s="1"/>
      <c r="I3" s="4" t="s">
        <v>4</v>
      </c>
      <c r="J3" s="5"/>
      <c r="K3" s="1"/>
      <c r="L3" s="1"/>
      <c r="M3" s="1"/>
      <c r="N3" s="1"/>
      <c r="O3" s="1"/>
      <c r="P3" s="6" t="s">
        <v>6</v>
      </c>
      <c r="Q3" s="127"/>
      <c r="R3" s="127"/>
      <c r="S3" s="127"/>
      <c r="T3" s="127"/>
      <c r="U3" s="127"/>
      <c r="V3" s="3"/>
      <c r="W3" s="3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5"/>
      <c r="AK3" s="3"/>
      <c r="AL3" s="3"/>
    </row>
    <row r="4" spans="1:38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3"/>
      <c r="O4" s="1"/>
      <c r="P4" s="6" t="s">
        <v>8</v>
      </c>
      <c r="Q4" s="122"/>
      <c r="R4" s="122"/>
      <c r="S4" s="122"/>
      <c r="T4" s="122"/>
      <c r="U4" s="122"/>
      <c r="V4" s="1"/>
      <c r="W4" s="1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5"/>
      <c r="AK4" s="1"/>
      <c r="AL4" s="1"/>
    </row>
    <row r="5" spans="1:3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7"/>
      <c r="Y5" s="1"/>
      <c r="Z5" s="1"/>
      <c r="AA5" s="8"/>
      <c r="AB5" s="1"/>
      <c r="AC5" s="1"/>
      <c r="AD5" s="1"/>
      <c r="AE5" s="1"/>
      <c r="AF5" s="1"/>
      <c r="AG5" s="1"/>
      <c r="AH5" s="1"/>
      <c r="AI5" s="1"/>
      <c r="AJ5" s="55"/>
      <c r="AK5" s="1"/>
      <c r="AL5" s="1"/>
    </row>
    <row r="6" spans="1:38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7"/>
      <c r="Y6" s="1"/>
      <c r="Z6" s="1"/>
      <c r="AA6" s="8"/>
      <c r="AB6" s="1"/>
      <c r="AC6" s="1"/>
      <c r="AD6" s="1"/>
      <c r="AE6" s="1"/>
      <c r="AF6" s="1"/>
      <c r="AG6" s="1"/>
      <c r="AH6" s="1"/>
      <c r="AI6" s="1"/>
      <c r="AJ6" s="55"/>
      <c r="AK6" s="1"/>
      <c r="AL6" s="1"/>
    </row>
    <row r="7" spans="1:38" ht="18">
      <c r="A7" s="112" t="s">
        <v>47</v>
      </c>
      <c r="B7" s="112"/>
      <c r="C7" s="112"/>
      <c r="D7" s="112"/>
      <c r="E7" s="112"/>
      <c r="F7" s="112"/>
      <c r="G7" s="9"/>
      <c r="H7" s="112" t="s">
        <v>48</v>
      </c>
      <c r="I7" s="112"/>
      <c r="J7" s="112"/>
      <c r="K7" s="112"/>
      <c r="L7" s="112"/>
      <c r="M7" s="112"/>
      <c r="N7" s="1"/>
      <c r="O7" s="112" t="s">
        <v>9</v>
      </c>
      <c r="P7" s="112"/>
      <c r="Q7" s="112"/>
      <c r="R7" s="112"/>
      <c r="S7" s="112"/>
      <c r="T7" s="112"/>
      <c r="U7" s="2"/>
      <c r="V7" s="112" t="s">
        <v>10</v>
      </c>
      <c r="W7" s="112"/>
      <c r="X7" s="112"/>
      <c r="Y7" s="112"/>
      <c r="Z7" s="112"/>
      <c r="AA7" s="112"/>
      <c r="AB7" s="2"/>
      <c r="AC7" s="1"/>
      <c r="AD7" s="1"/>
      <c r="AE7" s="1"/>
      <c r="AF7" s="1"/>
      <c r="AG7" s="1"/>
      <c r="AH7" s="1"/>
      <c r="AI7" s="1"/>
      <c r="AJ7" s="55"/>
      <c r="AK7" s="1"/>
      <c r="AL7" s="1"/>
    </row>
    <row r="8" spans="1:38" ht="35.25">
      <c r="A8" s="10" t="s">
        <v>11</v>
      </c>
      <c r="B8" s="1"/>
      <c r="C8" s="11" t="s">
        <v>12</v>
      </c>
      <c r="D8" s="74" t="s">
        <v>123</v>
      </c>
      <c r="E8" s="74" t="s">
        <v>124</v>
      </c>
      <c r="F8" s="11" t="s">
        <v>13</v>
      </c>
      <c r="G8" s="1"/>
      <c r="H8" s="10" t="s">
        <v>11</v>
      </c>
      <c r="I8" s="1"/>
      <c r="J8" s="11" t="s">
        <v>12</v>
      </c>
      <c r="K8" s="74" t="s">
        <v>123</v>
      </c>
      <c r="L8" s="74" t="s">
        <v>124</v>
      </c>
      <c r="M8" s="11" t="s">
        <v>13</v>
      </c>
      <c r="N8" s="1"/>
      <c r="O8" s="10" t="s">
        <v>11</v>
      </c>
      <c r="P8" s="1"/>
      <c r="Q8" s="11" t="s">
        <v>12</v>
      </c>
      <c r="R8" s="74" t="s">
        <v>123</v>
      </c>
      <c r="S8" s="74" t="s">
        <v>124</v>
      </c>
      <c r="T8" s="11" t="s">
        <v>13</v>
      </c>
      <c r="U8" s="12"/>
      <c r="V8" s="10" t="s">
        <v>11</v>
      </c>
      <c r="W8" s="1"/>
      <c r="X8" s="11" t="s">
        <v>12</v>
      </c>
      <c r="Y8" s="74" t="s">
        <v>123</v>
      </c>
      <c r="Z8" s="74" t="s">
        <v>124</v>
      </c>
      <c r="AA8" s="11" t="s">
        <v>13</v>
      </c>
      <c r="AB8" s="2"/>
      <c r="AC8" s="1"/>
      <c r="AD8" s="1"/>
      <c r="AE8" s="1"/>
      <c r="AF8" s="1"/>
      <c r="AG8" s="1"/>
      <c r="AH8" s="1"/>
      <c r="AI8" s="1"/>
      <c r="AJ8" s="55"/>
      <c r="AK8" s="1"/>
      <c r="AL8" s="1"/>
    </row>
    <row r="9" spans="1:38" ht="30" customHeight="1">
      <c r="A9" s="13">
        <v>1</v>
      </c>
      <c r="B9" s="14"/>
      <c r="C9" s="15"/>
      <c r="D9" s="16">
        <f aca="true" t="shared" si="0" ref="D9:D16">IF(B9="","",IF(C9="#",VLOOKUP(B9,matrice_diff,2,FALSE),IF(C9="O",VLOOKUP(B9,matrice_diff,3,FALSE),IF(C9="&lt;",VLOOKUP(B9,matrice_diff,4,FALSE),IF(C9="/",VLOOKUP(B9,matrice_diff,5,FALSE),VLOOKUP(B9,matrice_diff,2,FALSE))))))</f>
      </c>
      <c r="E9" s="80">
        <f aca="true" t="shared" si="1" ref="E9:E16">IF(B9="","",IF(C9="#",VLOOKUP(B9,matrice_diff,6,FALSE),IF(C9="O",VLOOKUP(B9,matrice_diff,3,FALSE),IF(C9="&lt;",VLOOKUP(B9,matrice_diff,4,FALSE),IF(C9="/",VLOOKUP(B9,matrice_diff,5,FALSE),VLOOKUP(B9,matrice_diff,6,FALSE))))))</f>
      </c>
      <c r="F9" s="17"/>
      <c r="G9" s="18"/>
      <c r="H9" s="13">
        <v>1</v>
      </c>
      <c r="I9" s="46"/>
      <c r="J9" s="15"/>
      <c r="K9" s="19">
        <f aca="true" t="shared" si="2" ref="K9:K16">IF(I9="","",IF(J9="#",VLOOKUP(I9,matrice_diff,2,FALSE),IF(J9="O",VLOOKUP(I9,matrice_diff,3,FALSE),IF(J9="&lt;",VLOOKUP(I9,matrice_diff,4,FALSE),IF(J9="/",VLOOKUP(I9,matrice_diff,5,FALSE),VLOOKUP(I9,matrice_diff,2,FALSE))))))</f>
      </c>
      <c r="L9" s="80">
        <f aca="true" t="shared" si="3" ref="L9:L16">IF(I9="","",IF(J9="#",VLOOKUP(I9,matrice_diff,6,FALSE),IF(J9="O",VLOOKUP(I9,matrice_diff,3,FALSE),IF(J9="&lt;",VLOOKUP(I9,matrice_diff,4,FALSE),IF(J9="/",VLOOKUP(I9,matrice_diff,5,FALSE),VLOOKUP(I9,matrice_diff,6,FALSE))))))</f>
      </c>
      <c r="M9" s="17"/>
      <c r="N9" s="18"/>
      <c r="O9" s="13">
        <v>1</v>
      </c>
      <c r="P9" s="14"/>
      <c r="Q9" s="15"/>
      <c r="R9" s="19">
        <f aca="true" t="shared" si="4" ref="R9:R16">IF(P9="","",IF(Q9="#",VLOOKUP(P9,matrice_diff,2,FALSE),IF(Q9="O",VLOOKUP(P9,matrice_diff,3,FALSE),IF(Q9="&lt;",VLOOKUP(P9,matrice_diff,4,FALSE),IF(Q9="/",VLOOKUP(P9,matrice_diff,5,FALSE),VLOOKUP(P9,matrice_diff,2,FALSE))))))</f>
      </c>
      <c r="S9" s="80">
        <f aca="true" t="shared" si="5" ref="S9:S16">IF(P9="","",IF(Q9="#",VLOOKUP(P9,matrice_diff,6,FALSE),IF(Q9="O",VLOOKUP(P9,matrice_diff,3,FALSE),IF(Q9="&lt;",VLOOKUP(P9,matrice_diff,4,FALSE),IF(Q9="/",VLOOKUP(P9,matrice_diff,5,FALSE),VLOOKUP(P9,matrice_diff,6,FALSE))))))</f>
      </c>
      <c r="T9" s="17"/>
      <c r="U9" s="18"/>
      <c r="V9" s="13">
        <v>1</v>
      </c>
      <c r="W9" s="14"/>
      <c r="X9" s="15"/>
      <c r="Y9" s="19">
        <f aca="true" t="shared" si="6" ref="Y9:Y16">IF(W9="","",IF(X9="#",VLOOKUP(W9,matrice_diff,2,FALSE),IF(X9="O",VLOOKUP(W9,matrice_diff,3,FALSE),IF(X9="&lt;",VLOOKUP(W9,matrice_diff,4,FALSE),IF(X9="/",VLOOKUP(W9,matrice_diff,5,FALSE),VLOOKUP(W9,matrice_diff,2,FALSE))))))</f>
      </c>
      <c r="Z9" s="80">
        <f aca="true" t="shared" si="7" ref="Z9:Z16">IF(W9="","",IF(X9="#",VLOOKUP(W9,matrice_diff,6,FALSE),IF(X9="O",VLOOKUP(W9,matrice_diff,3,FALSE),IF(X9="&lt;",VLOOKUP(W9,matrice_diff,4,FALSE),IF(X9="/",VLOOKUP(W9,matrice_diff,5,FALSE),VLOOKUP(W9,matrice_diff,6,FALSE))))))</f>
      </c>
      <c r="AA9" s="17"/>
      <c r="AB9" s="18"/>
      <c r="AC9" s="20"/>
      <c r="AD9" s="20"/>
      <c r="AE9" s="20"/>
      <c r="AF9" s="20"/>
      <c r="AG9" s="20"/>
      <c r="AH9" s="20"/>
      <c r="AI9" s="20"/>
      <c r="AJ9" s="50"/>
      <c r="AK9" s="20"/>
      <c r="AL9" s="20"/>
    </row>
    <row r="10" spans="1:38" ht="30" customHeight="1">
      <c r="A10" s="13">
        <v>2</v>
      </c>
      <c r="B10" s="14"/>
      <c r="C10" s="15"/>
      <c r="D10" s="16">
        <f t="shared" si="0"/>
      </c>
      <c r="E10" s="80">
        <f t="shared" si="1"/>
      </c>
      <c r="F10" s="17"/>
      <c r="G10" s="18"/>
      <c r="H10" s="13">
        <v>2</v>
      </c>
      <c r="I10" s="14"/>
      <c r="J10" s="15"/>
      <c r="K10" s="19">
        <f t="shared" si="2"/>
      </c>
      <c r="L10" s="80">
        <f t="shared" si="3"/>
      </c>
      <c r="M10" s="17"/>
      <c r="N10" s="18"/>
      <c r="O10" s="13">
        <v>2</v>
      </c>
      <c r="P10" s="14"/>
      <c r="Q10" s="15"/>
      <c r="R10" s="19">
        <f t="shared" si="4"/>
      </c>
      <c r="S10" s="80">
        <f t="shared" si="5"/>
      </c>
      <c r="T10" s="17"/>
      <c r="U10" s="18"/>
      <c r="V10" s="13">
        <v>2</v>
      </c>
      <c r="W10" s="14"/>
      <c r="X10" s="15"/>
      <c r="Y10" s="19">
        <f t="shared" si="6"/>
      </c>
      <c r="Z10" s="80">
        <f t="shared" si="7"/>
      </c>
      <c r="AA10" s="17"/>
      <c r="AB10" s="18"/>
      <c r="AC10" s="20"/>
      <c r="AD10" s="20"/>
      <c r="AE10" s="20"/>
      <c r="AF10" s="20"/>
      <c r="AG10" s="20"/>
      <c r="AH10" s="20"/>
      <c r="AI10" s="20"/>
      <c r="AJ10" s="50"/>
      <c r="AK10" s="20"/>
      <c r="AL10" s="20"/>
    </row>
    <row r="11" spans="1:38" ht="30" customHeight="1">
      <c r="A11" s="13">
        <v>3</v>
      </c>
      <c r="B11" s="14"/>
      <c r="C11" s="15"/>
      <c r="D11" s="16">
        <f t="shared" si="0"/>
      </c>
      <c r="E11" s="80">
        <f t="shared" si="1"/>
      </c>
      <c r="F11" s="17"/>
      <c r="G11" s="18"/>
      <c r="H11" s="13">
        <v>3</v>
      </c>
      <c r="I11" s="14"/>
      <c r="J11" s="15"/>
      <c r="K11" s="19">
        <f t="shared" si="2"/>
      </c>
      <c r="L11" s="80">
        <f t="shared" si="3"/>
      </c>
      <c r="M11" s="17"/>
      <c r="N11" s="18"/>
      <c r="O11" s="13">
        <v>3</v>
      </c>
      <c r="P11" s="14"/>
      <c r="Q11" s="15"/>
      <c r="R11" s="19">
        <f t="shared" si="4"/>
      </c>
      <c r="S11" s="80">
        <f t="shared" si="5"/>
      </c>
      <c r="T11" s="17"/>
      <c r="U11" s="18"/>
      <c r="V11" s="13">
        <v>3</v>
      </c>
      <c r="W11" s="14"/>
      <c r="X11" s="15"/>
      <c r="Y11" s="19">
        <f t="shared" si="6"/>
      </c>
      <c r="Z11" s="80">
        <f t="shared" si="7"/>
      </c>
      <c r="AA11" s="17"/>
      <c r="AB11" s="18"/>
      <c r="AC11" s="20"/>
      <c r="AD11" s="20"/>
      <c r="AE11" s="20"/>
      <c r="AF11" s="20"/>
      <c r="AG11" s="20"/>
      <c r="AH11" s="20"/>
      <c r="AI11" s="20"/>
      <c r="AJ11" s="50"/>
      <c r="AK11" s="20"/>
      <c r="AL11" s="20"/>
    </row>
    <row r="12" spans="1:38" ht="30" customHeight="1">
      <c r="A12" s="13">
        <v>4</v>
      </c>
      <c r="B12" s="14"/>
      <c r="C12" s="15"/>
      <c r="D12" s="16">
        <f t="shared" si="0"/>
      </c>
      <c r="E12" s="80">
        <f t="shared" si="1"/>
      </c>
      <c r="F12" s="17"/>
      <c r="G12" s="18"/>
      <c r="H12" s="13">
        <v>4</v>
      </c>
      <c r="I12" s="14"/>
      <c r="J12" s="15"/>
      <c r="K12" s="19">
        <f t="shared" si="2"/>
      </c>
      <c r="L12" s="80">
        <f t="shared" si="3"/>
      </c>
      <c r="M12" s="17"/>
      <c r="N12" s="18"/>
      <c r="O12" s="13">
        <v>4</v>
      </c>
      <c r="P12" s="14"/>
      <c r="Q12" s="15"/>
      <c r="R12" s="19">
        <f t="shared" si="4"/>
      </c>
      <c r="S12" s="80">
        <f t="shared" si="5"/>
      </c>
      <c r="T12" s="17"/>
      <c r="U12" s="18"/>
      <c r="V12" s="13">
        <v>4</v>
      </c>
      <c r="W12" s="14"/>
      <c r="X12" s="15"/>
      <c r="Y12" s="19">
        <f t="shared" si="6"/>
      </c>
      <c r="Z12" s="80">
        <f t="shared" si="7"/>
      </c>
      <c r="AA12" s="17"/>
      <c r="AB12" s="18"/>
      <c r="AC12" s="20"/>
      <c r="AD12" s="20"/>
      <c r="AE12" s="20"/>
      <c r="AF12" s="20"/>
      <c r="AG12" s="20"/>
      <c r="AH12" s="20"/>
      <c r="AI12" s="20"/>
      <c r="AJ12" s="50"/>
      <c r="AK12" s="20"/>
      <c r="AL12" s="20"/>
    </row>
    <row r="13" spans="1:38" ht="30" customHeight="1">
      <c r="A13" s="13">
        <v>5</v>
      </c>
      <c r="B13" s="14"/>
      <c r="C13" s="15"/>
      <c r="D13" s="16">
        <f t="shared" si="0"/>
      </c>
      <c r="E13" s="80">
        <f t="shared" si="1"/>
      </c>
      <c r="F13" s="17"/>
      <c r="G13" s="18"/>
      <c r="H13" s="13">
        <v>5</v>
      </c>
      <c r="I13" s="14"/>
      <c r="J13" s="21"/>
      <c r="K13" s="19">
        <f t="shared" si="2"/>
      </c>
      <c r="L13" s="80">
        <f t="shared" si="3"/>
      </c>
      <c r="M13" s="17"/>
      <c r="N13" s="18"/>
      <c r="O13" s="13">
        <v>5</v>
      </c>
      <c r="P13" s="14"/>
      <c r="Q13" s="15"/>
      <c r="R13" s="19">
        <f t="shared" si="4"/>
      </c>
      <c r="S13" s="80">
        <f t="shared" si="5"/>
      </c>
      <c r="T13" s="17"/>
      <c r="U13" s="18"/>
      <c r="V13" s="13">
        <v>5</v>
      </c>
      <c r="W13" s="14"/>
      <c r="X13" s="15"/>
      <c r="Y13" s="19">
        <f t="shared" si="6"/>
      </c>
      <c r="Z13" s="80">
        <f t="shared" si="7"/>
      </c>
      <c r="AA13" s="17"/>
      <c r="AB13" s="18"/>
      <c r="AC13" s="20"/>
      <c r="AD13" s="20"/>
      <c r="AE13" s="20"/>
      <c r="AF13" s="20"/>
      <c r="AG13" s="20"/>
      <c r="AH13" s="20"/>
      <c r="AI13" s="20"/>
      <c r="AJ13" s="50"/>
      <c r="AK13" s="20"/>
      <c r="AL13" s="20"/>
    </row>
    <row r="14" spans="1:38" ht="30" customHeight="1">
      <c r="A14" s="13">
        <v>6</v>
      </c>
      <c r="B14" s="14"/>
      <c r="C14" s="15"/>
      <c r="D14" s="16">
        <f t="shared" si="0"/>
      </c>
      <c r="E14" s="80">
        <f t="shared" si="1"/>
      </c>
      <c r="F14" s="17"/>
      <c r="G14" s="18"/>
      <c r="H14" s="13">
        <v>6</v>
      </c>
      <c r="I14" s="14"/>
      <c r="J14" s="15"/>
      <c r="K14" s="19">
        <f t="shared" si="2"/>
      </c>
      <c r="L14" s="80">
        <f t="shared" si="3"/>
      </c>
      <c r="M14" s="17"/>
      <c r="N14" s="1"/>
      <c r="O14" s="13">
        <v>6</v>
      </c>
      <c r="P14" s="14"/>
      <c r="Q14" s="15"/>
      <c r="R14" s="19">
        <f t="shared" si="4"/>
      </c>
      <c r="S14" s="80">
        <f t="shared" si="5"/>
      </c>
      <c r="T14" s="17"/>
      <c r="U14" s="18"/>
      <c r="V14" s="13">
        <v>6</v>
      </c>
      <c r="W14" s="14"/>
      <c r="X14" s="15"/>
      <c r="Y14" s="19">
        <f t="shared" si="6"/>
      </c>
      <c r="Z14" s="80">
        <f t="shared" si="7"/>
      </c>
      <c r="AA14" s="17"/>
      <c r="AB14" s="18"/>
      <c r="AC14" s="20"/>
      <c r="AD14" s="20"/>
      <c r="AE14" s="20"/>
      <c r="AF14" s="20"/>
      <c r="AG14" s="20"/>
      <c r="AH14" s="20"/>
      <c r="AI14" s="20"/>
      <c r="AJ14" s="50"/>
      <c r="AK14" s="20"/>
      <c r="AL14" s="20"/>
    </row>
    <row r="15" spans="1:38" ht="30" customHeight="1">
      <c r="A15" s="13">
        <v>7</v>
      </c>
      <c r="B15" s="14"/>
      <c r="C15" s="15"/>
      <c r="D15" s="16">
        <f t="shared" si="0"/>
      </c>
      <c r="E15" s="80">
        <f t="shared" si="1"/>
      </c>
      <c r="F15" s="17"/>
      <c r="G15" s="18"/>
      <c r="H15" s="13">
        <v>7</v>
      </c>
      <c r="I15" s="14"/>
      <c r="J15" s="21"/>
      <c r="K15" s="19">
        <f t="shared" si="2"/>
      </c>
      <c r="L15" s="80">
        <f t="shared" si="3"/>
      </c>
      <c r="M15" s="17"/>
      <c r="N15" s="1"/>
      <c r="O15" s="13">
        <v>7</v>
      </c>
      <c r="P15" s="14"/>
      <c r="Q15" s="15"/>
      <c r="R15" s="19">
        <f t="shared" si="4"/>
      </c>
      <c r="S15" s="80">
        <f t="shared" si="5"/>
      </c>
      <c r="T15" s="17"/>
      <c r="U15" s="18"/>
      <c r="V15" s="13">
        <v>7</v>
      </c>
      <c r="W15" s="14"/>
      <c r="X15" s="15"/>
      <c r="Y15" s="19">
        <f t="shared" si="6"/>
      </c>
      <c r="Z15" s="80">
        <f t="shared" si="7"/>
      </c>
      <c r="AA15" s="17"/>
      <c r="AB15" s="18"/>
      <c r="AC15" s="20"/>
      <c r="AD15" s="20"/>
      <c r="AE15" s="20"/>
      <c r="AF15" s="20"/>
      <c r="AG15" s="20"/>
      <c r="AH15" s="20"/>
      <c r="AI15" s="20"/>
      <c r="AJ15" s="50"/>
      <c r="AK15" s="20"/>
      <c r="AL15" s="20"/>
    </row>
    <row r="16" spans="1:38" ht="30" customHeight="1" thickBot="1">
      <c r="A16" s="13">
        <v>8</v>
      </c>
      <c r="B16" s="14"/>
      <c r="C16" s="15"/>
      <c r="D16" s="16">
        <f t="shared" si="0"/>
      </c>
      <c r="E16" s="80">
        <f t="shared" si="1"/>
      </c>
      <c r="F16" s="17"/>
      <c r="G16" s="18"/>
      <c r="H16" s="13">
        <v>8</v>
      </c>
      <c r="I16" s="14"/>
      <c r="J16" s="15"/>
      <c r="K16" s="19">
        <f t="shared" si="2"/>
      </c>
      <c r="L16" s="80">
        <f t="shared" si="3"/>
      </c>
      <c r="M16" s="17"/>
      <c r="N16" s="1"/>
      <c r="O16" s="13">
        <v>8</v>
      </c>
      <c r="P16" s="14"/>
      <c r="Q16" s="15"/>
      <c r="R16" s="19">
        <f t="shared" si="4"/>
      </c>
      <c r="S16" s="80">
        <f t="shared" si="5"/>
      </c>
      <c r="T16" s="17"/>
      <c r="U16" s="18"/>
      <c r="V16" s="13">
        <v>8</v>
      </c>
      <c r="W16" s="14"/>
      <c r="X16" s="15"/>
      <c r="Y16" s="19">
        <f t="shared" si="6"/>
      </c>
      <c r="Z16" s="80">
        <f t="shared" si="7"/>
      </c>
      <c r="AA16" s="17"/>
      <c r="AB16" s="18"/>
      <c r="AC16" s="20"/>
      <c r="AD16" s="20"/>
      <c r="AE16" s="20"/>
      <c r="AF16" s="20"/>
      <c r="AG16" s="20"/>
      <c r="AH16" s="20"/>
      <c r="AI16" s="20"/>
      <c r="AJ16" s="50"/>
      <c r="AK16" s="20"/>
      <c r="AL16" s="20"/>
    </row>
    <row r="17" spans="1:38" ht="29.25" customHeight="1" thickBot="1">
      <c r="A17" s="22"/>
      <c r="B17" s="22"/>
      <c r="C17" s="28" t="s">
        <v>17</v>
      </c>
      <c r="D17" s="24">
        <f>SUM(D9:D16)</f>
        <v>0</v>
      </c>
      <c r="E17" s="82">
        <f>SUM(E9:E16)</f>
        <v>0</v>
      </c>
      <c r="F17" s="25"/>
      <c r="G17" s="26"/>
      <c r="H17" s="22"/>
      <c r="I17" s="27"/>
      <c r="J17" s="28" t="s">
        <v>17</v>
      </c>
      <c r="K17" s="24">
        <f>SUM(K9:K16)</f>
        <v>0</v>
      </c>
      <c r="L17" s="82">
        <f>SUM(L9:L16)</f>
        <v>0</v>
      </c>
      <c r="M17" s="29"/>
      <c r="N17" s="1"/>
      <c r="O17" s="22"/>
      <c r="P17" s="22"/>
      <c r="Q17" s="28" t="s">
        <v>17</v>
      </c>
      <c r="R17" s="24">
        <f>SUM(R9:R16)</f>
        <v>0</v>
      </c>
      <c r="S17" s="82">
        <f>SUM(S9:S16)</f>
        <v>0</v>
      </c>
      <c r="T17" s="25"/>
      <c r="U17" s="30"/>
      <c r="V17" s="22"/>
      <c r="W17" s="22"/>
      <c r="X17" s="23" t="s">
        <v>17</v>
      </c>
      <c r="Y17" s="24">
        <f>SUM(Y9:Y16)</f>
        <v>0</v>
      </c>
      <c r="Z17" s="82">
        <f>SUM(Z9:Z16)</f>
        <v>0</v>
      </c>
      <c r="AA17" s="13"/>
      <c r="AB17" s="30"/>
      <c r="AC17" s="22"/>
      <c r="AD17" s="22"/>
      <c r="AE17" s="22"/>
      <c r="AF17" s="22"/>
      <c r="AG17" s="22"/>
      <c r="AH17" s="22"/>
      <c r="AI17" s="22"/>
      <c r="AJ17" s="51"/>
      <c r="AK17" s="22"/>
      <c r="AL17" s="22"/>
    </row>
    <row r="18" spans="1:38" ht="18.75" thickBot="1">
      <c r="A18" s="22"/>
      <c r="B18" s="22"/>
      <c r="C18" s="28"/>
      <c r="D18" s="31"/>
      <c r="E18" s="31"/>
      <c r="F18" s="32"/>
      <c r="G18" s="26"/>
      <c r="H18" s="22"/>
      <c r="I18" s="27"/>
      <c r="J18" s="33"/>
      <c r="K18" s="32"/>
      <c r="L18" s="32"/>
      <c r="M18" s="32"/>
      <c r="N18" s="1"/>
      <c r="O18" s="22"/>
      <c r="P18" s="22"/>
      <c r="Q18" s="28"/>
      <c r="R18" s="31"/>
      <c r="S18" s="31"/>
      <c r="T18" s="32"/>
      <c r="U18" s="34"/>
      <c r="V18" s="22"/>
      <c r="W18" s="22"/>
      <c r="X18" s="35"/>
      <c r="Y18" s="31"/>
      <c r="Z18" s="31"/>
      <c r="AA18" s="32"/>
      <c r="AB18" s="34"/>
      <c r="AC18" s="22"/>
      <c r="AD18" s="22"/>
      <c r="AE18" s="22"/>
      <c r="AF18" s="22"/>
      <c r="AG18" s="22"/>
      <c r="AH18" s="22"/>
      <c r="AI18" s="22"/>
      <c r="AJ18" s="51"/>
      <c r="AK18" s="22"/>
      <c r="AL18" s="22"/>
    </row>
    <row r="19" spans="1:38" ht="22.5" customHeight="1" thickBot="1">
      <c r="A19" s="1"/>
      <c r="B19" s="1"/>
      <c r="C19" s="1"/>
      <c r="D19" s="1"/>
      <c r="E19" s="1"/>
      <c r="F19" s="1"/>
      <c r="G19" s="1"/>
      <c r="H19" s="1"/>
      <c r="I19" s="36"/>
      <c r="J19" s="28" t="s">
        <v>46</v>
      </c>
      <c r="K19" s="37">
        <f>SUM(D17+K17)</f>
        <v>0</v>
      </c>
      <c r="L19" s="32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7"/>
      <c r="Y19" s="1"/>
      <c r="Z19" s="1"/>
      <c r="AA19" s="8"/>
      <c r="AB19" s="1"/>
      <c r="AC19" s="1"/>
      <c r="AD19" s="1"/>
      <c r="AE19" s="1"/>
      <c r="AF19" s="1"/>
      <c r="AG19" s="1"/>
      <c r="AH19" s="1"/>
      <c r="AI19" s="1"/>
      <c r="AJ19" s="56"/>
      <c r="AK19" s="1"/>
      <c r="AL19" s="1"/>
    </row>
    <row r="20" spans="1:3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7"/>
      <c r="Y20" s="1"/>
      <c r="Z20" s="1"/>
      <c r="AA20" s="38" t="s">
        <v>18</v>
      </c>
      <c r="AB20" s="1"/>
      <c r="AC20" s="1"/>
      <c r="AD20" s="1"/>
      <c r="AE20" s="1"/>
      <c r="AF20" s="1"/>
      <c r="AG20" s="1"/>
      <c r="AH20" s="1"/>
      <c r="AI20" s="1"/>
      <c r="AJ20" s="56"/>
      <c r="AK20" s="1"/>
      <c r="AL20" s="1"/>
    </row>
    <row r="21" spans="1:3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6"/>
      <c r="AK21" s="1"/>
      <c r="AL21" s="1"/>
    </row>
    <row r="22" spans="1:3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6"/>
      <c r="AK22" s="1"/>
      <c r="AL22" s="1"/>
    </row>
    <row r="23" spans="1:3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7"/>
      <c r="Y23" s="1"/>
      <c r="Z23" s="1"/>
      <c r="AA23" s="8"/>
      <c r="AB23" s="1"/>
      <c r="AC23" s="1"/>
      <c r="AD23" s="1"/>
      <c r="AE23" s="1"/>
      <c r="AF23" s="1"/>
      <c r="AG23" s="1"/>
      <c r="AH23" s="1"/>
      <c r="AI23" s="1"/>
      <c r="AJ23" s="56"/>
      <c r="AK23" s="1"/>
      <c r="AL23" s="1"/>
    </row>
    <row r="24" spans="1:3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7"/>
      <c r="Y24" s="1"/>
      <c r="Z24" s="1"/>
      <c r="AA24" s="8"/>
      <c r="AB24" s="1"/>
      <c r="AC24" s="1"/>
      <c r="AD24" s="1"/>
      <c r="AE24" s="1"/>
      <c r="AF24" s="1"/>
      <c r="AG24" s="1"/>
      <c r="AH24" s="1"/>
      <c r="AI24" s="1"/>
      <c r="AJ24" s="56"/>
      <c r="AK24" s="1"/>
      <c r="AL24" s="1"/>
    </row>
    <row r="25" spans="1:38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2"/>
      <c r="Y25" s="39"/>
      <c r="Z25" s="39"/>
      <c r="AA25" s="39"/>
      <c r="AB25" s="39"/>
      <c r="AC25" s="39"/>
      <c r="AD25" s="39"/>
      <c r="AE25" s="12" t="s">
        <v>15</v>
      </c>
      <c r="AF25" s="12" t="s">
        <v>19</v>
      </c>
      <c r="AG25" s="12" t="s">
        <v>16</v>
      </c>
      <c r="AH25" s="12" t="s">
        <v>20</v>
      </c>
      <c r="AI25" s="76" t="s">
        <v>120</v>
      </c>
      <c r="AJ25" s="57"/>
      <c r="AK25" s="39"/>
      <c r="AL25" s="40"/>
    </row>
    <row r="26" spans="1:38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12"/>
      <c r="Y26" s="39"/>
      <c r="Z26" s="39"/>
      <c r="AA26" s="39"/>
      <c r="AB26" s="39"/>
      <c r="AC26" s="39"/>
      <c r="AD26" s="58" t="s">
        <v>22</v>
      </c>
      <c r="AE26" s="59">
        <v>0.2</v>
      </c>
      <c r="AF26" s="60" t="s">
        <v>114</v>
      </c>
      <c r="AG26" s="60" t="s">
        <v>114</v>
      </c>
      <c r="AH26" s="60" t="s">
        <v>114</v>
      </c>
      <c r="AI26" s="59">
        <v>0.2</v>
      </c>
      <c r="AJ26" s="61" t="s">
        <v>23</v>
      </c>
      <c r="AK26" s="39"/>
      <c r="AL26" s="40" t="s">
        <v>19</v>
      </c>
    </row>
    <row r="27" spans="1:38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12"/>
      <c r="Y27" s="39"/>
      <c r="Z27" s="39"/>
      <c r="AA27" s="39"/>
      <c r="AB27" s="39"/>
      <c r="AC27" s="39"/>
      <c r="AD27" s="58" t="s">
        <v>24</v>
      </c>
      <c r="AE27" s="59">
        <v>0.2</v>
      </c>
      <c r="AF27" s="60" t="s">
        <v>114</v>
      </c>
      <c r="AG27" s="60" t="s">
        <v>114</v>
      </c>
      <c r="AH27" s="60" t="s">
        <v>114</v>
      </c>
      <c r="AI27" s="59">
        <v>0.2</v>
      </c>
      <c r="AJ27" s="61" t="s">
        <v>25</v>
      </c>
      <c r="AK27" s="39"/>
      <c r="AL27" s="40" t="s">
        <v>16</v>
      </c>
    </row>
    <row r="28" spans="1:38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2"/>
      <c r="Y28" s="39"/>
      <c r="Z28" s="39"/>
      <c r="AA28" s="39"/>
      <c r="AB28" s="39"/>
      <c r="AC28" s="39"/>
      <c r="AD28" s="58" t="s">
        <v>27</v>
      </c>
      <c r="AE28" s="59">
        <v>0.2</v>
      </c>
      <c r="AF28" s="60" t="s">
        <v>114</v>
      </c>
      <c r="AG28" s="60" t="s">
        <v>114</v>
      </c>
      <c r="AH28" s="60" t="s">
        <v>114</v>
      </c>
      <c r="AI28" s="59">
        <v>0.2</v>
      </c>
      <c r="AJ28" s="61" t="s">
        <v>5</v>
      </c>
      <c r="AK28" s="39"/>
      <c r="AL28" s="40" t="s">
        <v>20</v>
      </c>
    </row>
    <row r="29" spans="1:3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12"/>
      <c r="Y29" s="39"/>
      <c r="Z29" s="39"/>
      <c r="AA29" s="39"/>
      <c r="AB29" s="39"/>
      <c r="AC29" s="39"/>
      <c r="AD29" s="58" t="s">
        <v>29</v>
      </c>
      <c r="AE29" s="77">
        <v>0.6</v>
      </c>
      <c r="AF29" s="60" t="s">
        <v>114</v>
      </c>
      <c r="AG29" s="60" t="s">
        <v>114</v>
      </c>
      <c r="AH29" s="60" t="s">
        <v>114</v>
      </c>
      <c r="AI29" s="59">
        <v>0.3</v>
      </c>
      <c r="AJ29" s="61" t="s">
        <v>30</v>
      </c>
      <c r="AK29" s="39"/>
      <c r="AL29" s="39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12"/>
      <c r="Y30" s="39"/>
      <c r="Z30" s="39"/>
      <c r="AA30" s="39"/>
      <c r="AB30" s="39"/>
      <c r="AC30" s="39"/>
      <c r="AD30" s="62" t="s">
        <v>31</v>
      </c>
      <c r="AE30" s="63" t="s">
        <v>32</v>
      </c>
      <c r="AF30" s="63" t="s">
        <v>32</v>
      </c>
      <c r="AG30" s="63" t="s">
        <v>32</v>
      </c>
      <c r="AH30" s="63" t="s">
        <v>32</v>
      </c>
      <c r="AI30" s="63" t="s">
        <v>32</v>
      </c>
      <c r="AJ30" s="64"/>
      <c r="AK30" s="39"/>
      <c r="AL30" s="39"/>
    </row>
    <row r="31" spans="1:3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12"/>
      <c r="Y31" s="39"/>
      <c r="Z31" s="39"/>
      <c r="AA31" s="39"/>
      <c r="AB31" s="39"/>
      <c r="AC31" s="39"/>
      <c r="AD31" s="65" t="s">
        <v>33</v>
      </c>
      <c r="AE31" s="66" t="s">
        <v>113</v>
      </c>
      <c r="AF31" s="66">
        <v>0.5</v>
      </c>
      <c r="AG31" s="66">
        <v>0.6</v>
      </c>
      <c r="AH31" s="66">
        <v>0.6</v>
      </c>
      <c r="AI31" s="66" t="s">
        <v>113</v>
      </c>
      <c r="AJ31" s="67" t="s">
        <v>34</v>
      </c>
      <c r="AK31" s="39"/>
      <c r="AL31" s="39"/>
    </row>
    <row r="32" spans="1:38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2"/>
      <c r="Y32" s="39"/>
      <c r="Z32" s="39"/>
      <c r="AA32" s="39"/>
      <c r="AB32" s="39"/>
      <c r="AC32" s="39"/>
      <c r="AD32" s="65" t="s">
        <v>35</v>
      </c>
      <c r="AE32" s="66" t="s">
        <v>113</v>
      </c>
      <c r="AF32" s="66">
        <v>0.5</v>
      </c>
      <c r="AG32" s="66">
        <v>0.6</v>
      </c>
      <c r="AH32" s="60">
        <v>0.6</v>
      </c>
      <c r="AI32" s="66" t="s">
        <v>113</v>
      </c>
      <c r="AJ32" s="67" t="s">
        <v>36</v>
      </c>
      <c r="AK32" s="39"/>
      <c r="AL32" s="39"/>
    </row>
    <row r="33" spans="1:3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1"/>
      <c r="V33" s="41"/>
      <c r="W33" s="41"/>
      <c r="X33" s="42"/>
      <c r="Y33" s="9"/>
      <c r="Z33" s="9"/>
      <c r="AA33" s="9"/>
      <c r="AB33" s="9"/>
      <c r="AC33" s="9"/>
      <c r="AD33" s="65" t="s">
        <v>53</v>
      </c>
      <c r="AE33" s="66">
        <v>0.4</v>
      </c>
      <c r="AF33" s="60" t="s">
        <v>114</v>
      </c>
      <c r="AG33" s="60" t="s">
        <v>114</v>
      </c>
      <c r="AH33" s="60" t="s">
        <v>114</v>
      </c>
      <c r="AI33" s="66">
        <v>0.4</v>
      </c>
      <c r="AJ33" s="67" t="s">
        <v>54</v>
      </c>
      <c r="AK33" s="9"/>
      <c r="AL33" s="9"/>
    </row>
    <row r="34" spans="1:3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1"/>
      <c r="V34" s="41"/>
      <c r="W34" s="41"/>
      <c r="X34" s="42"/>
      <c r="Y34" s="9"/>
      <c r="Z34" s="9"/>
      <c r="AA34" s="9"/>
      <c r="AB34" s="9"/>
      <c r="AC34" s="9"/>
      <c r="AD34" s="65" t="s">
        <v>139</v>
      </c>
      <c r="AE34" s="78">
        <v>1.2</v>
      </c>
      <c r="AF34" s="60" t="s">
        <v>114</v>
      </c>
      <c r="AG34" s="60" t="s">
        <v>114</v>
      </c>
      <c r="AH34" s="60" t="s">
        <v>114</v>
      </c>
      <c r="AI34" s="66">
        <v>0.6</v>
      </c>
      <c r="AJ34" s="67" t="s">
        <v>110</v>
      </c>
      <c r="AK34" s="9"/>
      <c r="AL34" s="9"/>
    </row>
    <row r="35" spans="1:3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1"/>
      <c r="V35" s="41"/>
      <c r="W35" s="41"/>
      <c r="X35" s="42"/>
      <c r="Y35" s="9"/>
      <c r="Z35" s="9"/>
      <c r="AA35" s="9"/>
      <c r="AB35" s="9"/>
      <c r="AC35" s="9"/>
      <c r="AD35" s="65" t="s">
        <v>140</v>
      </c>
      <c r="AE35" s="78">
        <v>1.2</v>
      </c>
      <c r="AF35" s="60" t="s">
        <v>114</v>
      </c>
      <c r="AG35" s="60" t="s">
        <v>114</v>
      </c>
      <c r="AH35" s="60" t="s">
        <v>114</v>
      </c>
      <c r="AI35" s="66">
        <v>0.6</v>
      </c>
      <c r="AJ35" s="67" t="s">
        <v>110</v>
      </c>
      <c r="AK35" s="9"/>
      <c r="AL35" s="9"/>
    </row>
    <row r="36" spans="1:3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1"/>
      <c r="V36" s="41"/>
      <c r="W36" s="41"/>
      <c r="X36" s="42"/>
      <c r="Y36" s="9"/>
      <c r="Z36" s="9"/>
      <c r="AA36" s="9"/>
      <c r="AB36" s="9"/>
      <c r="AC36" s="9"/>
      <c r="AD36" s="65" t="s">
        <v>141</v>
      </c>
      <c r="AE36" s="78">
        <v>1.2</v>
      </c>
      <c r="AF36" s="60" t="s">
        <v>114</v>
      </c>
      <c r="AG36" s="60" t="s">
        <v>114</v>
      </c>
      <c r="AH36" s="60" t="s">
        <v>114</v>
      </c>
      <c r="AI36" s="66">
        <v>0.6</v>
      </c>
      <c r="AJ36" s="67" t="s">
        <v>110</v>
      </c>
      <c r="AK36" s="9"/>
      <c r="AL36" s="9"/>
    </row>
    <row r="37" spans="1:3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1"/>
      <c r="V37" s="41"/>
      <c r="W37" s="41"/>
      <c r="X37" s="42"/>
      <c r="Y37" s="9"/>
      <c r="Z37" s="9"/>
      <c r="AA37" s="9"/>
      <c r="AB37" s="9"/>
      <c r="AC37" s="9"/>
      <c r="AD37" s="65" t="s">
        <v>126</v>
      </c>
      <c r="AE37" s="78">
        <v>1.2</v>
      </c>
      <c r="AF37" s="60" t="s">
        <v>114</v>
      </c>
      <c r="AG37" s="60" t="s">
        <v>114</v>
      </c>
      <c r="AH37" s="60" t="s">
        <v>114</v>
      </c>
      <c r="AI37" s="66">
        <v>0.6</v>
      </c>
      <c r="AJ37" s="67" t="s">
        <v>54</v>
      </c>
      <c r="AK37" s="9"/>
      <c r="AL37" s="9"/>
    </row>
    <row r="38" spans="1:3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1"/>
      <c r="V38" s="41"/>
      <c r="W38" s="41"/>
      <c r="X38" s="42"/>
      <c r="Y38" s="9"/>
      <c r="Z38" s="9"/>
      <c r="AA38" s="9"/>
      <c r="AB38" s="9"/>
      <c r="AC38" s="9"/>
      <c r="AD38" s="65" t="s">
        <v>55</v>
      </c>
      <c r="AE38" s="78">
        <v>1.4</v>
      </c>
      <c r="AF38" s="60" t="s">
        <v>114</v>
      </c>
      <c r="AG38" s="60" t="s">
        <v>114</v>
      </c>
      <c r="AH38" s="60" t="s">
        <v>114</v>
      </c>
      <c r="AI38" s="66">
        <v>0.7</v>
      </c>
      <c r="AJ38" s="67" t="s">
        <v>56</v>
      </c>
      <c r="AK38" s="9"/>
      <c r="AL38" s="9"/>
    </row>
    <row r="39" spans="1:3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1"/>
      <c r="V39" s="41"/>
      <c r="W39" s="41"/>
      <c r="X39" s="42"/>
      <c r="Y39" s="9"/>
      <c r="Z39" s="9"/>
      <c r="AA39" s="9"/>
      <c r="AB39" s="9"/>
      <c r="AC39" s="9"/>
      <c r="AD39" s="65" t="s">
        <v>57</v>
      </c>
      <c r="AE39" s="78">
        <v>1.8</v>
      </c>
      <c r="AF39" s="60" t="s">
        <v>114</v>
      </c>
      <c r="AG39" s="60" t="s">
        <v>114</v>
      </c>
      <c r="AH39" s="60" t="s">
        <v>114</v>
      </c>
      <c r="AI39" s="66">
        <v>0.9</v>
      </c>
      <c r="AJ39" s="67" t="s">
        <v>58</v>
      </c>
      <c r="AK39" s="9"/>
      <c r="AL39" s="9"/>
    </row>
    <row r="40" spans="1:3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1"/>
      <c r="V40" s="41"/>
      <c r="W40" s="41"/>
      <c r="X40" s="42"/>
      <c r="Y40" s="9"/>
      <c r="Z40" s="9"/>
      <c r="AA40" s="9"/>
      <c r="AB40" s="9"/>
      <c r="AC40" s="9"/>
      <c r="AD40" s="65" t="s">
        <v>59</v>
      </c>
      <c r="AE40" s="78">
        <v>2.2</v>
      </c>
      <c r="AF40" s="60" t="s">
        <v>114</v>
      </c>
      <c r="AG40" s="60" t="s">
        <v>114</v>
      </c>
      <c r="AH40" s="60" t="s">
        <v>114</v>
      </c>
      <c r="AI40" s="66">
        <v>1.1</v>
      </c>
      <c r="AJ40" s="67" t="s">
        <v>60</v>
      </c>
      <c r="AK40" s="9"/>
      <c r="AL40" s="9"/>
    </row>
    <row r="41" spans="1:3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41"/>
      <c r="V41" s="41"/>
      <c r="W41" s="41"/>
      <c r="X41" s="42"/>
      <c r="Y41" s="9"/>
      <c r="Z41" s="9"/>
      <c r="AA41" s="9"/>
      <c r="AB41" s="9"/>
      <c r="AC41" s="9"/>
      <c r="AD41" s="65" t="s">
        <v>61</v>
      </c>
      <c r="AE41" s="78">
        <v>2.8</v>
      </c>
      <c r="AF41" s="60" t="s">
        <v>114</v>
      </c>
      <c r="AG41" s="60" t="s">
        <v>114</v>
      </c>
      <c r="AH41" s="60" t="s">
        <v>114</v>
      </c>
      <c r="AI41" s="66">
        <v>1.4</v>
      </c>
      <c r="AJ41" s="67" t="s">
        <v>62</v>
      </c>
      <c r="AK41" s="9"/>
      <c r="AL41" s="9"/>
    </row>
    <row r="42" spans="1:3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41"/>
      <c r="V42" s="41"/>
      <c r="W42" s="41"/>
      <c r="X42" s="42"/>
      <c r="Y42" s="9"/>
      <c r="Z42" s="9"/>
      <c r="AA42" s="9"/>
      <c r="AB42" s="9"/>
      <c r="AC42" s="9"/>
      <c r="AD42" s="65" t="s">
        <v>38</v>
      </c>
      <c r="AE42" s="78">
        <v>1.4</v>
      </c>
      <c r="AF42" s="66" t="s">
        <v>114</v>
      </c>
      <c r="AG42" s="66" t="s">
        <v>114</v>
      </c>
      <c r="AH42" s="60" t="s">
        <v>114</v>
      </c>
      <c r="AI42" s="66">
        <v>0.7</v>
      </c>
      <c r="AJ42" s="67" t="s">
        <v>39</v>
      </c>
      <c r="AK42" s="9"/>
      <c r="AL42" s="9"/>
    </row>
    <row r="43" spans="1:3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1"/>
      <c r="V43" s="41"/>
      <c r="W43" s="41"/>
      <c r="X43" s="42"/>
      <c r="Y43" s="9"/>
      <c r="Z43" s="9"/>
      <c r="AA43" s="9"/>
      <c r="AB43" s="9"/>
      <c r="AC43" s="9"/>
      <c r="AD43" s="65" t="s">
        <v>63</v>
      </c>
      <c r="AE43" s="78">
        <v>1.8</v>
      </c>
      <c r="AF43" s="66" t="s">
        <v>114</v>
      </c>
      <c r="AG43" s="66" t="s">
        <v>114</v>
      </c>
      <c r="AH43" s="60" t="s">
        <v>114</v>
      </c>
      <c r="AI43" s="66">
        <v>0.9</v>
      </c>
      <c r="AJ43" s="67" t="s">
        <v>40</v>
      </c>
      <c r="AK43" s="9"/>
      <c r="AL43" s="9"/>
    </row>
    <row r="44" spans="1:3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1"/>
      <c r="V44" s="41"/>
      <c r="W44" s="41"/>
      <c r="X44" s="42"/>
      <c r="Y44" s="9"/>
      <c r="Z44" s="9"/>
      <c r="AA44" s="9"/>
      <c r="AB44" s="9"/>
      <c r="AC44" s="9"/>
      <c r="AD44" s="65" t="s">
        <v>64</v>
      </c>
      <c r="AE44" s="78">
        <v>2.2</v>
      </c>
      <c r="AF44" s="66" t="s">
        <v>114</v>
      </c>
      <c r="AG44" s="66" t="s">
        <v>114</v>
      </c>
      <c r="AH44" s="60" t="s">
        <v>114</v>
      </c>
      <c r="AI44" s="66">
        <v>1.1</v>
      </c>
      <c r="AJ44" s="67" t="s">
        <v>41</v>
      </c>
      <c r="AK44" s="9"/>
      <c r="AL44" s="9"/>
    </row>
    <row r="45" spans="1:3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1"/>
      <c r="V45" s="41"/>
      <c r="W45" s="41"/>
      <c r="X45" s="42"/>
      <c r="Y45" s="9"/>
      <c r="Z45" s="9"/>
      <c r="AA45" s="9"/>
      <c r="AB45" s="9"/>
      <c r="AC45" s="9"/>
      <c r="AD45" s="65" t="s">
        <v>65</v>
      </c>
      <c r="AE45" s="78">
        <v>2.8</v>
      </c>
      <c r="AF45" s="66" t="s">
        <v>114</v>
      </c>
      <c r="AG45" s="66" t="s">
        <v>114</v>
      </c>
      <c r="AH45" s="60" t="s">
        <v>114</v>
      </c>
      <c r="AI45" s="66">
        <v>1.4</v>
      </c>
      <c r="AJ45" s="67" t="s">
        <v>66</v>
      </c>
      <c r="AK45" s="9"/>
      <c r="AL45" s="9"/>
    </row>
    <row r="46" spans="1:3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1"/>
      <c r="V46" s="41"/>
      <c r="W46" s="41"/>
      <c r="X46" s="42"/>
      <c r="Y46" s="9"/>
      <c r="Z46" s="9"/>
      <c r="AA46" s="9"/>
      <c r="AB46" s="9"/>
      <c r="AC46" s="9"/>
      <c r="AD46" s="65" t="s">
        <v>67</v>
      </c>
      <c r="AE46" s="78">
        <v>3.4</v>
      </c>
      <c r="AF46" s="66" t="s">
        <v>114</v>
      </c>
      <c r="AG46" s="66" t="s">
        <v>114</v>
      </c>
      <c r="AH46" s="60" t="s">
        <v>114</v>
      </c>
      <c r="AI46" s="66">
        <v>1.7</v>
      </c>
      <c r="AJ46" s="67" t="s">
        <v>68</v>
      </c>
      <c r="AK46" s="9"/>
      <c r="AL46" s="9"/>
    </row>
    <row r="47" spans="1:3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1"/>
      <c r="V47" s="41"/>
      <c r="W47" s="41"/>
      <c r="X47" s="42"/>
      <c r="Y47" s="9"/>
      <c r="Z47" s="9"/>
      <c r="AA47" s="9"/>
      <c r="AB47" s="9"/>
      <c r="AC47" s="9"/>
      <c r="AD47" s="62" t="s">
        <v>42</v>
      </c>
      <c r="AE47" s="63" t="s">
        <v>32</v>
      </c>
      <c r="AF47" s="63" t="s">
        <v>32</v>
      </c>
      <c r="AG47" s="63" t="s">
        <v>32</v>
      </c>
      <c r="AH47" s="63" t="s">
        <v>32</v>
      </c>
      <c r="AI47" s="63" t="s">
        <v>32</v>
      </c>
      <c r="AJ47" s="64"/>
      <c r="AK47" s="9"/>
      <c r="AL47" s="9"/>
    </row>
    <row r="48" spans="1:3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1"/>
      <c r="V48" s="41"/>
      <c r="W48" s="41"/>
      <c r="X48" s="42"/>
      <c r="Y48" s="9"/>
      <c r="Z48" s="9"/>
      <c r="AA48" s="9"/>
      <c r="AB48" s="9"/>
      <c r="AC48" s="9"/>
      <c r="AD48" s="65" t="s">
        <v>127</v>
      </c>
      <c r="AE48" s="78">
        <v>3</v>
      </c>
      <c r="AF48" s="68" t="s">
        <v>114</v>
      </c>
      <c r="AG48" s="68" t="s">
        <v>114</v>
      </c>
      <c r="AH48" s="68" t="s">
        <v>114</v>
      </c>
      <c r="AI48" s="66">
        <v>2</v>
      </c>
      <c r="AJ48" s="67" t="s">
        <v>75</v>
      </c>
      <c r="AK48" s="9"/>
      <c r="AL48" s="9"/>
    </row>
    <row r="49" spans="1:3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41"/>
      <c r="V49" s="41"/>
      <c r="W49" s="41"/>
      <c r="X49" s="42"/>
      <c r="Y49" s="9"/>
      <c r="Z49" s="9"/>
      <c r="AA49" s="9"/>
      <c r="AB49" s="9"/>
      <c r="AC49" s="9"/>
      <c r="AD49" s="65" t="s">
        <v>128</v>
      </c>
      <c r="AE49" s="78">
        <v>3.2</v>
      </c>
      <c r="AF49" s="68" t="s">
        <v>114</v>
      </c>
      <c r="AG49" s="68" t="s">
        <v>114</v>
      </c>
      <c r="AH49" s="68" t="s">
        <v>114</v>
      </c>
      <c r="AI49" s="66">
        <v>2.2</v>
      </c>
      <c r="AJ49" s="67" t="s">
        <v>75</v>
      </c>
      <c r="AK49" s="9"/>
      <c r="AL49" s="9"/>
    </row>
    <row r="50" spans="1:3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41"/>
      <c r="V50" s="41"/>
      <c r="W50" s="41"/>
      <c r="X50" s="42"/>
      <c r="Y50" s="9"/>
      <c r="Z50" s="9"/>
      <c r="AA50" s="9"/>
      <c r="AB50" s="9"/>
      <c r="AC50" s="9"/>
      <c r="AD50" s="65" t="s">
        <v>129</v>
      </c>
      <c r="AE50" s="78">
        <v>3.4</v>
      </c>
      <c r="AF50" s="68" t="s">
        <v>114</v>
      </c>
      <c r="AG50" s="68" t="s">
        <v>114</v>
      </c>
      <c r="AH50" s="68" t="s">
        <v>114</v>
      </c>
      <c r="AI50" s="66">
        <v>2.4</v>
      </c>
      <c r="AJ50" s="67" t="s">
        <v>75</v>
      </c>
      <c r="AK50" s="9"/>
      <c r="AL50" s="9"/>
    </row>
    <row r="51" spans="1:3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41"/>
      <c r="V51" s="41"/>
      <c r="W51" s="41"/>
      <c r="X51" s="42"/>
      <c r="Y51" s="9"/>
      <c r="Z51" s="9"/>
      <c r="AA51" s="9"/>
      <c r="AB51" s="9"/>
      <c r="AC51" s="9"/>
      <c r="AD51" s="65" t="s">
        <v>130</v>
      </c>
      <c r="AE51" s="78">
        <v>3.2</v>
      </c>
      <c r="AF51" s="68" t="s">
        <v>114</v>
      </c>
      <c r="AG51" s="68" t="s">
        <v>114</v>
      </c>
      <c r="AH51" s="68" t="s">
        <v>114</v>
      </c>
      <c r="AI51" s="60">
        <v>2.2</v>
      </c>
      <c r="AJ51" s="67" t="s">
        <v>76</v>
      </c>
      <c r="AK51" s="9"/>
      <c r="AL51" s="9"/>
    </row>
    <row r="52" spans="1:3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41"/>
      <c r="V52" s="41"/>
      <c r="W52" s="41"/>
      <c r="X52" s="42"/>
      <c r="Y52" s="9"/>
      <c r="Z52" s="9"/>
      <c r="AA52" s="9"/>
      <c r="AB52" s="9"/>
      <c r="AC52" s="9"/>
      <c r="AD52" s="65" t="s">
        <v>131</v>
      </c>
      <c r="AE52" s="78">
        <v>3.4</v>
      </c>
      <c r="AF52" s="68" t="s">
        <v>114</v>
      </c>
      <c r="AG52" s="68" t="s">
        <v>114</v>
      </c>
      <c r="AH52" s="68" t="s">
        <v>114</v>
      </c>
      <c r="AI52" s="60">
        <v>2.4</v>
      </c>
      <c r="AJ52" s="67" t="s">
        <v>76</v>
      </c>
      <c r="AK52" s="9"/>
      <c r="AL52" s="9"/>
    </row>
    <row r="53" spans="1:3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41"/>
      <c r="V53" s="41"/>
      <c r="W53" s="41"/>
      <c r="X53" s="42"/>
      <c r="Y53" s="9"/>
      <c r="Z53" s="9"/>
      <c r="AA53" s="9"/>
      <c r="AB53" s="9"/>
      <c r="AC53" s="9"/>
      <c r="AD53" s="65" t="s">
        <v>132</v>
      </c>
      <c r="AE53" s="78">
        <v>3.6</v>
      </c>
      <c r="AF53" s="68" t="s">
        <v>114</v>
      </c>
      <c r="AG53" s="68" t="s">
        <v>114</v>
      </c>
      <c r="AH53" s="68" t="s">
        <v>114</v>
      </c>
      <c r="AI53" s="68">
        <v>2.6</v>
      </c>
      <c r="AJ53" s="67" t="s">
        <v>76</v>
      </c>
      <c r="AK53" s="9"/>
      <c r="AL53" s="9"/>
    </row>
    <row r="54" spans="30:36" ht="12.75">
      <c r="AD54" s="65" t="s">
        <v>133</v>
      </c>
      <c r="AE54" s="78">
        <v>3</v>
      </c>
      <c r="AF54" s="68" t="s">
        <v>114</v>
      </c>
      <c r="AG54" s="68" t="s">
        <v>114</v>
      </c>
      <c r="AH54" s="68" t="s">
        <v>114</v>
      </c>
      <c r="AI54" s="60">
        <v>2</v>
      </c>
      <c r="AJ54" s="67" t="s">
        <v>78</v>
      </c>
    </row>
    <row r="55" spans="30:36" ht="12.75">
      <c r="AD55" s="65" t="s">
        <v>134</v>
      </c>
      <c r="AE55" s="78">
        <v>3.2</v>
      </c>
      <c r="AF55" s="68" t="s">
        <v>114</v>
      </c>
      <c r="AG55" s="68" t="s">
        <v>114</v>
      </c>
      <c r="AH55" s="68" t="s">
        <v>114</v>
      </c>
      <c r="AI55" s="60">
        <v>2.4</v>
      </c>
      <c r="AJ55" s="67" t="s">
        <v>78</v>
      </c>
    </row>
    <row r="56" spans="30:36" ht="12.75">
      <c r="AD56" s="65" t="s">
        <v>135</v>
      </c>
      <c r="AE56" s="78">
        <v>3.4</v>
      </c>
      <c r="AF56" s="68" t="s">
        <v>114</v>
      </c>
      <c r="AG56" s="68" t="s">
        <v>114</v>
      </c>
      <c r="AH56" s="68" t="s">
        <v>114</v>
      </c>
      <c r="AI56" s="60">
        <v>2.4</v>
      </c>
      <c r="AJ56" s="67" t="s">
        <v>82</v>
      </c>
    </row>
    <row r="57" spans="30:36" ht="12.75">
      <c r="AD57" s="65" t="s">
        <v>136</v>
      </c>
      <c r="AE57" s="78">
        <v>3.6</v>
      </c>
      <c r="AF57" s="68" t="s">
        <v>114</v>
      </c>
      <c r="AG57" s="68" t="s">
        <v>114</v>
      </c>
      <c r="AH57" s="68" t="s">
        <v>114</v>
      </c>
      <c r="AI57" s="60">
        <v>2.6</v>
      </c>
      <c r="AJ57" s="67" t="s">
        <v>82</v>
      </c>
    </row>
    <row r="58" spans="30:36" ht="12.75">
      <c r="AD58" s="65" t="s">
        <v>137</v>
      </c>
      <c r="AE58" s="78">
        <v>3.8</v>
      </c>
      <c r="AF58" s="68" t="s">
        <v>114</v>
      </c>
      <c r="AG58" s="68" t="s">
        <v>114</v>
      </c>
      <c r="AH58" s="68" t="s">
        <v>114</v>
      </c>
      <c r="AI58" s="68">
        <v>2.8</v>
      </c>
      <c r="AJ58" s="67" t="s">
        <v>82</v>
      </c>
    </row>
    <row r="59" spans="30:36" ht="12.75">
      <c r="AD59" s="65" t="s">
        <v>138</v>
      </c>
      <c r="AE59" s="79">
        <v>3.4</v>
      </c>
      <c r="AF59" s="68" t="s">
        <v>114</v>
      </c>
      <c r="AG59" s="68" t="s">
        <v>114</v>
      </c>
      <c r="AH59" s="68" t="s">
        <v>114</v>
      </c>
      <c r="AI59" s="66">
        <v>2.4</v>
      </c>
      <c r="AJ59" s="67" t="s">
        <v>111</v>
      </c>
    </row>
    <row r="60" spans="30:36" ht="12.75">
      <c r="AD60" s="65" t="s">
        <v>83</v>
      </c>
      <c r="AE60" s="79">
        <v>3.4</v>
      </c>
      <c r="AF60" s="68" t="s">
        <v>114</v>
      </c>
      <c r="AG60" s="60" t="s">
        <v>114</v>
      </c>
      <c r="AH60" s="68" t="s">
        <v>114</v>
      </c>
      <c r="AI60" s="66">
        <v>2.4</v>
      </c>
      <c r="AJ60" s="67" t="s">
        <v>111</v>
      </c>
    </row>
  </sheetData>
  <sheetProtection formatCells="0" insertColumns="0" insertRows="0" insertHyperlinks="0" deleteColumns="0" deleteRows="0"/>
  <mergeCells count="11">
    <mergeCell ref="O7:T7"/>
    <mergeCell ref="B1:G2"/>
    <mergeCell ref="I1:U1"/>
    <mergeCell ref="I2:U2"/>
    <mergeCell ref="C3:G3"/>
    <mergeCell ref="Q3:U3"/>
    <mergeCell ref="V7:AA7"/>
    <mergeCell ref="C4:J4"/>
    <mergeCell ref="Q4:U4"/>
    <mergeCell ref="A7:F7"/>
    <mergeCell ref="H7:M7"/>
  </mergeCells>
  <conditionalFormatting sqref="A14:A16 F14:F16 V7:AA17">
    <cfRule type="expression" priority="1" dxfId="4" stopIfTrue="1">
      <formula>jeune</formula>
    </cfRule>
  </conditionalFormatting>
  <conditionalFormatting sqref="B15:E16 B14:C14">
    <cfRule type="expression" priority="6" dxfId="2" stopIfTrue="1">
      <formula>jeune</formula>
    </cfRule>
  </conditionalFormatting>
  <dataValidations count="6">
    <dataValidation type="list" allowBlank="1" showInputMessage="1" showErrorMessage="1" sqref="P9:P16 I9:I16 W9:W16 B9:B16">
      <formula1>figure</formula1>
    </dataValidation>
    <dataValidation type="list" allowBlank="1" showInputMessage="1" showErrorMessage="1" sqref="X9:X16 C9:C16 Q9:Q16 J9:J16">
      <formula1>position</formula1>
    </dataValidation>
    <dataValidation showInputMessage="1" showErrorMessage="1" sqref="O7:T7 H7:M7 V7:AA7"/>
    <dataValidation allowBlank="1" showErrorMessage="1" sqref="K17"/>
    <dataValidation type="list" allowBlank="1" showInputMessage="1" showErrorMessage="1" sqref="J3">
      <formula1>"F,G"</formula1>
    </dataValidation>
    <dataValidation type="list" allowBlank="1" showInputMessage="1" showErrorMessage="1" sqref="C3:G3">
      <formula1>"11-12 ans,13-14 ans"</formula1>
    </dataValidation>
  </dataValidations>
  <printOptions/>
  <pageMargins left="0.37" right="0.29" top="0.48" bottom="0.52" header="0.5118110236220472" footer="0.5118110236220472"/>
  <pageSetup fitToHeight="1" fitToWidth="1" horizontalDpi="1200" verticalDpi="1200" orientation="landscape" paperSize="9" scale="64" r:id="rId2"/>
  <rowBreaks count="1" manualBreakCount="1">
    <brk id="21" max="255" man="1"/>
  </rowBreaks>
  <colBreaks count="1" manualBreakCount="1">
    <brk id="2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view="pageBreakPreview" zoomScale="55" zoomScaleNormal="70" zoomScaleSheetLayoutView="55" zoomScalePageLayoutView="0" workbookViewId="0" topLeftCell="A1">
      <selection activeCell="C9" sqref="C9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4" width="10.140625" style="0" bestFit="1" customWidth="1"/>
    <col min="5" max="5" width="6.7109375" style="0" customWidth="1"/>
    <col min="6" max="6" width="9.7109375" style="0" customWidth="1"/>
    <col min="7" max="7" width="2.7109375" style="0" customWidth="1"/>
    <col min="8" max="8" width="17.00390625" style="0" customWidth="1"/>
    <col min="9" max="9" width="2.57421875" style="0" customWidth="1"/>
    <col min="10" max="10" width="10.140625" style="0" bestFit="1" customWidth="1"/>
    <col min="11" max="11" width="6.28125" style="0" customWidth="1"/>
    <col min="12" max="12" width="12.28125" style="0" customWidth="1"/>
    <col min="13" max="13" width="3.57421875" style="0" customWidth="1"/>
    <col min="14" max="14" width="17.421875" style="0" customWidth="1"/>
    <col min="15" max="15" width="5.00390625" style="0" customWidth="1"/>
    <col min="16" max="16" width="11.421875" style="0" customWidth="1"/>
    <col min="17" max="17" width="7.421875" style="0" customWidth="1"/>
    <col min="18" max="18" width="7.28125" style="0" customWidth="1"/>
    <col min="19" max="19" width="3.57421875" style="0" customWidth="1"/>
    <col min="20" max="20" width="16.7109375" style="0" customWidth="1"/>
    <col min="21" max="21" width="4.28125" style="0" customWidth="1"/>
    <col min="22" max="22" width="10.28125" style="0" bestFit="1" customWidth="1"/>
    <col min="23" max="23" width="6.7109375" style="0" customWidth="1"/>
    <col min="24" max="24" width="4.57421875" style="0" customWidth="1"/>
    <col min="25" max="25" width="11.421875" style="0" hidden="1" customWidth="1"/>
    <col min="26" max="26" width="35.57421875" style="0" hidden="1" customWidth="1"/>
    <col min="27" max="27" width="11.28125" style="0" hidden="1" customWidth="1"/>
    <col min="28" max="28" width="15.57421875" style="0" hidden="1" customWidth="1"/>
    <col min="29" max="29" width="15.28125" style="0" hidden="1" customWidth="1"/>
    <col min="30" max="30" width="14.8515625" style="0" hidden="1" customWidth="1"/>
    <col min="31" max="31" width="11.421875" style="53" hidden="1" customWidth="1"/>
    <col min="32" max="33" width="11.421875" style="0" hidden="1" customWidth="1"/>
  </cols>
  <sheetData>
    <row r="1" spans="1:33" ht="51" customHeight="1">
      <c r="A1" s="1"/>
      <c r="B1" s="115" t="s">
        <v>0</v>
      </c>
      <c r="C1" s="115"/>
      <c r="D1" s="115"/>
      <c r="E1" s="115"/>
      <c r="F1" s="115"/>
      <c r="G1" s="1"/>
      <c r="H1" s="116" t="s">
        <v>1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55"/>
      <c r="AF1" s="1"/>
      <c r="AG1" s="1"/>
    </row>
    <row r="2" spans="1:33" ht="27.75" customHeight="1">
      <c r="A2" s="1"/>
      <c r="B2" s="115"/>
      <c r="C2" s="115"/>
      <c r="D2" s="115"/>
      <c r="E2" s="115"/>
      <c r="F2" s="115"/>
      <c r="G2" s="1"/>
      <c r="H2" s="117" t="s">
        <v>2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"/>
      <c r="T2" s="1"/>
      <c r="U2" s="2"/>
      <c r="V2" s="1"/>
      <c r="W2" s="1"/>
      <c r="X2" s="1"/>
      <c r="Y2" s="1"/>
      <c r="Z2" s="1"/>
      <c r="AA2" s="1"/>
      <c r="AB2" s="1"/>
      <c r="AC2" s="1"/>
      <c r="AD2" s="1"/>
      <c r="AE2" s="55"/>
      <c r="AF2" s="1"/>
      <c r="AG2" s="1"/>
    </row>
    <row r="3" spans="1:33" ht="52.5" customHeight="1">
      <c r="A3" s="3"/>
      <c r="B3" s="4" t="s">
        <v>3</v>
      </c>
      <c r="C3" s="138" t="s">
        <v>145</v>
      </c>
      <c r="D3" s="138"/>
      <c r="E3" s="138"/>
      <c r="F3" s="138"/>
      <c r="G3" s="138"/>
      <c r="H3" s="4" t="s">
        <v>4</v>
      </c>
      <c r="I3" s="99" t="s">
        <v>5</v>
      </c>
      <c r="J3" s="1"/>
      <c r="K3" s="1"/>
      <c r="L3" s="1"/>
      <c r="M3" s="1"/>
      <c r="N3" s="6" t="s">
        <v>6</v>
      </c>
      <c r="O3" s="121"/>
      <c r="P3" s="121"/>
      <c r="Q3" s="121"/>
      <c r="R3" s="121"/>
      <c r="S3" s="121"/>
      <c r="T3" s="121"/>
      <c r="U3" s="121"/>
      <c r="V3" s="121"/>
      <c r="W3" s="3"/>
      <c r="X3" s="3"/>
      <c r="Y3" s="3"/>
      <c r="Z3" s="3"/>
      <c r="AA3" s="3"/>
      <c r="AB3" s="3"/>
      <c r="AC3" s="3"/>
      <c r="AD3" s="3"/>
      <c r="AE3" s="55"/>
      <c r="AF3" s="3"/>
      <c r="AG3" s="3"/>
    </row>
    <row r="4" spans="1:33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"/>
      <c r="K4" s="1"/>
      <c r="L4" s="3"/>
      <c r="M4" s="1"/>
      <c r="N4" s="6" t="s">
        <v>8</v>
      </c>
      <c r="O4" s="123"/>
      <c r="P4" s="123"/>
      <c r="Q4" s="123"/>
      <c r="R4" s="123"/>
      <c r="S4" s="123"/>
      <c r="T4" s="123"/>
      <c r="U4" s="123"/>
      <c r="V4" s="123"/>
      <c r="W4" s="1"/>
      <c r="X4" s="1"/>
      <c r="Y4" s="1"/>
      <c r="Z4" s="1"/>
      <c r="AA4" s="1"/>
      <c r="AB4" s="1"/>
      <c r="AC4" s="1"/>
      <c r="AD4" s="1"/>
      <c r="AE4" s="55"/>
      <c r="AF4" s="1"/>
      <c r="AG4" s="1"/>
    </row>
    <row r="5" spans="1:33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7"/>
      <c r="V5" s="1"/>
      <c r="W5" s="8"/>
      <c r="X5" s="1"/>
      <c r="Y5" s="1"/>
      <c r="Z5" s="1"/>
      <c r="AA5" s="1"/>
      <c r="AB5" s="1"/>
      <c r="AC5" s="1"/>
      <c r="AD5" s="1"/>
      <c r="AE5" s="55"/>
      <c r="AF5" s="1"/>
      <c r="AG5" s="1"/>
    </row>
    <row r="6" spans="1:33" ht="7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7"/>
      <c r="V6" s="1"/>
      <c r="W6" s="8"/>
      <c r="X6" s="1"/>
      <c r="Y6" s="1"/>
      <c r="Z6" s="1"/>
      <c r="AA6" s="1"/>
      <c r="AB6" s="1"/>
      <c r="AC6" s="1"/>
      <c r="AD6" s="1"/>
      <c r="AE6" s="55"/>
      <c r="AF6" s="1"/>
      <c r="AG6" s="1"/>
    </row>
    <row r="7" spans="1:33" ht="18">
      <c r="A7" s="112" t="s">
        <v>47</v>
      </c>
      <c r="B7" s="112"/>
      <c r="C7" s="112"/>
      <c r="D7" s="112"/>
      <c r="E7" s="112"/>
      <c r="F7" s="9"/>
      <c r="G7" s="112" t="s">
        <v>48</v>
      </c>
      <c r="H7" s="112"/>
      <c r="I7" s="112"/>
      <c r="J7" s="112"/>
      <c r="K7" s="112"/>
      <c r="L7" s="1"/>
      <c r="M7" s="112" t="s">
        <v>142</v>
      </c>
      <c r="N7" s="112"/>
      <c r="O7" s="112"/>
      <c r="P7" s="112"/>
      <c r="Q7" s="112"/>
      <c r="R7" s="2"/>
      <c r="S7" s="112" t="s">
        <v>144</v>
      </c>
      <c r="T7" s="112"/>
      <c r="U7" s="112"/>
      <c r="V7" s="112"/>
      <c r="W7" s="112"/>
      <c r="X7" s="2"/>
      <c r="Y7" s="1"/>
      <c r="Z7" s="1"/>
      <c r="AA7" s="1"/>
      <c r="AB7" s="1"/>
      <c r="AC7" s="1"/>
      <c r="AD7" s="1"/>
      <c r="AE7" s="55"/>
      <c r="AF7" s="1"/>
      <c r="AG7" s="1"/>
    </row>
    <row r="8" spans="1:33" ht="35.25">
      <c r="A8" s="10" t="s">
        <v>11</v>
      </c>
      <c r="B8" s="1"/>
      <c r="C8" s="11" t="s">
        <v>12</v>
      </c>
      <c r="D8" s="74" t="s">
        <v>124</v>
      </c>
      <c r="E8" s="11" t="s">
        <v>13</v>
      </c>
      <c r="F8" s="1"/>
      <c r="G8" s="10" t="s">
        <v>11</v>
      </c>
      <c r="H8" s="1"/>
      <c r="I8" s="11" t="s">
        <v>12</v>
      </c>
      <c r="J8" s="74" t="s">
        <v>124</v>
      </c>
      <c r="K8" s="11" t="s">
        <v>13</v>
      </c>
      <c r="L8" s="1"/>
      <c r="M8" s="10" t="s">
        <v>11</v>
      </c>
      <c r="N8" s="1"/>
      <c r="O8" s="11" t="s">
        <v>12</v>
      </c>
      <c r="P8" s="74" t="s">
        <v>124</v>
      </c>
      <c r="Q8" s="11" t="s">
        <v>13</v>
      </c>
      <c r="R8" s="2"/>
      <c r="S8" s="10" t="s">
        <v>11</v>
      </c>
      <c r="T8" s="1"/>
      <c r="U8" s="11" t="s">
        <v>12</v>
      </c>
      <c r="V8" s="74" t="s">
        <v>124</v>
      </c>
      <c r="W8" s="11" t="s">
        <v>13</v>
      </c>
      <c r="X8" s="2"/>
      <c r="Y8" s="1"/>
      <c r="Z8" s="1"/>
      <c r="AA8" s="1"/>
      <c r="AB8" s="1"/>
      <c r="AC8" s="1"/>
      <c r="AD8" s="1"/>
      <c r="AE8" s="55"/>
      <c r="AF8" s="1"/>
      <c r="AG8" s="1"/>
    </row>
    <row r="9" spans="1:33" ht="30" customHeight="1">
      <c r="A9" s="13">
        <v>1</v>
      </c>
      <c r="B9" s="14"/>
      <c r="C9" s="15"/>
      <c r="D9" s="16">
        <f>IF(B9="","",IF(C9="-",VLOOKUP(B9,matrice_diff,2,FALSE),IF(C9="O",VLOOKUP(B9,matrice_diff,3,FALSE),IF(C9="&lt;",VLOOKUP(B9,matrice_diff,4,FALSE),IF(C9="/",VLOOKUP(B9,matrice_diff,5,FALSE),VLOOKUP(B9,matrice_diff,2,FALSE))))))</f>
      </c>
      <c r="E9" s="17"/>
      <c r="F9" s="18">
        <f>IF(B9="","",CONCATENATE(VLOOKUP(B9,numerique,6,FALSE)," ",IF(C9="#","",C9)))</f>
      </c>
      <c r="G9" s="13">
        <v>1</v>
      </c>
      <c r="H9" s="14"/>
      <c r="I9" s="15"/>
      <c r="J9" s="19">
        <f aca="true" t="shared" si="0" ref="J9:J16">IF(H9="","",IF(I9="-",VLOOKUP(H9,matrice_diff,2,FALSE),IF(I9="O",VLOOKUP(H9,matrice_diff,3,FALSE),IF(I9="&lt;",VLOOKUP(H9,matrice_diff,4,FALSE),IF(I9="/",VLOOKUP(H9,matrice_diff,5,FALSE),VLOOKUP(H9,matrice_diff,2,FALSE))))))</f>
      </c>
      <c r="K9" s="17"/>
      <c r="L9" s="18">
        <f aca="true" t="shared" si="1" ref="L9:L16">IF(H9="","",CONCATENATE(VLOOKUP(H9,numerique,6,FALSE)," ",IF(I9="#","",I9)))</f>
      </c>
      <c r="M9" s="13">
        <v>1</v>
      </c>
      <c r="N9" s="14"/>
      <c r="O9" s="15"/>
      <c r="P9" s="16">
        <f aca="true" t="shared" si="2" ref="P9:P16">IF(N9="","",IF(O9="-",VLOOKUP(N9,matrice_diff,2,FALSE),IF(O9="O",VLOOKUP(N9,matrice_diff,3,FALSE),IF(O9="&lt;",VLOOKUP(N9,matrice_diff,4,FALSE),IF(O9="/",VLOOKUP(N9,matrice_diff,5,FALSE),VLOOKUP(N9,matrice_diff,2,FALSE))))))</f>
      </c>
      <c r="Q9" s="17"/>
      <c r="R9" s="2"/>
      <c r="S9" s="13">
        <v>1</v>
      </c>
      <c r="T9" s="14"/>
      <c r="U9" s="15"/>
      <c r="V9" s="16">
        <f aca="true" t="shared" si="3" ref="V9:V16">IF(T9="","",IF(U9="-",VLOOKUP(T9,matrice_diff,2,FALSE),IF(U9="O",VLOOKUP(T9,matrice_diff,3,FALSE),IF(U9="&lt;",VLOOKUP(T9,matrice_diff,4,FALSE),IF(U9="/",VLOOKUP(T9,matrice_diff,5,FALSE),VLOOKUP(T9,matrice_diff,2,FALSE))))))</f>
      </c>
      <c r="W9" s="17"/>
      <c r="X9" s="18">
        <f aca="true" t="shared" si="4" ref="X9:X17">IF(T9="","",CONCATENATE(VLOOKUP(T9,numerique,6,FALSE)," ",IF(U9="#","",U9)))</f>
      </c>
      <c r="Y9" s="20"/>
      <c r="Z9" s="20"/>
      <c r="AA9" s="20"/>
      <c r="AB9" s="20"/>
      <c r="AC9" s="20"/>
      <c r="AD9" s="20"/>
      <c r="AE9" s="50"/>
      <c r="AF9" s="20"/>
      <c r="AG9" s="20"/>
    </row>
    <row r="10" spans="1:33" ht="30" customHeight="1">
      <c r="A10" s="13">
        <v>2</v>
      </c>
      <c r="B10" s="14"/>
      <c r="C10" s="15"/>
      <c r="D10" s="16">
        <f>IF(B10="","",IF(C10="-",VLOOKUP(B10,matrice_diff,2,FALSE),IF(C10="O",VLOOKUP(B10,matrice_diff,3,FALSE),IF(C10="&lt;",VLOOKUP(B10,matrice_diff,4,FALSE),IF(C10="/",VLOOKUP(B10,matrice_diff,5,FALSE),VLOOKUP(B10,matrice_diff,2,FALSE))))))</f>
      </c>
      <c r="E10" s="17"/>
      <c r="F10" s="18">
        <f>IF(B10="","",CONCATENATE(VLOOKUP(B10,numerique,6,FALSE)," ",IF(C10="#","",C10)))</f>
      </c>
      <c r="G10" s="13">
        <v>2</v>
      </c>
      <c r="H10" s="14"/>
      <c r="I10" s="15"/>
      <c r="J10" s="19">
        <f t="shared" si="0"/>
      </c>
      <c r="K10" s="17"/>
      <c r="L10" s="18">
        <f t="shared" si="1"/>
      </c>
      <c r="M10" s="13">
        <v>2</v>
      </c>
      <c r="N10" s="14"/>
      <c r="O10" s="15"/>
      <c r="P10" s="16">
        <f t="shared" si="2"/>
      </c>
      <c r="Q10" s="17"/>
      <c r="R10" s="2"/>
      <c r="S10" s="13">
        <v>2</v>
      </c>
      <c r="T10" s="14"/>
      <c r="U10" s="15"/>
      <c r="V10" s="16">
        <f t="shared" si="3"/>
      </c>
      <c r="W10" s="17"/>
      <c r="X10" s="18">
        <f t="shared" si="4"/>
      </c>
      <c r="Y10" s="20"/>
      <c r="Z10" s="20"/>
      <c r="AA10" s="20"/>
      <c r="AB10" s="20"/>
      <c r="AC10" s="20"/>
      <c r="AD10" s="20"/>
      <c r="AE10" s="50"/>
      <c r="AF10" s="20"/>
      <c r="AG10" s="20"/>
    </row>
    <row r="11" spans="1:33" ht="30" customHeight="1">
      <c r="A11" s="13">
        <v>3</v>
      </c>
      <c r="B11" s="14"/>
      <c r="C11" s="15"/>
      <c r="D11" s="16">
        <f>IF(B11="","",IF(C11="-",VLOOKUP(B11,matrice_diff,2,FALSE),IF(C11="O",VLOOKUP(B11,matrice_diff,3,FALSE),IF(C11="&lt;",VLOOKUP(B11,matrice_diff,4,FALSE),IF(C11="/",VLOOKUP(B11,matrice_diff,5,FALSE),VLOOKUP(B11,matrice_diff,2,FALSE))))))</f>
      </c>
      <c r="E11" s="17"/>
      <c r="F11" s="18">
        <f>IF(B11="","",CONCATENATE(VLOOKUP(B11,numerique,6,FALSE)," ",IF(C11="#","",C11)))</f>
      </c>
      <c r="G11" s="13">
        <v>3</v>
      </c>
      <c r="H11" s="14"/>
      <c r="I11" s="15"/>
      <c r="J11" s="19">
        <f t="shared" si="0"/>
      </c>
      <c r="K11" s="17"/>
      <c r="L11" s="18">
        <f t="shared" si="1"/>
      </c>
      <c r="M11" s="13">
        <v>3</v>
      </c>
      <c r="N11" s="14"/>
      <c r="O11" s="15"/>
      <c r="P11" s="16">
        <f t="shared" si="2"/>
      </c>
      <c r="Q11" s="17"/>
      <c r="R11" s="2"/>
      <c r="S11" s="13">
        <v>3</v>
      </c>
      <c r="T11" s="14"/>
      <c r="U11" s="15"/>
      <c r="V11" s="16">
        <f t="shared" si="3"/>
      </c>
      <c r="W11" s="17"/>
      <c r="X11" s="18">
        <f t="shared" si="4"/>
      </c>
      <c r="Y11" s="20"/>
      <c r="Z11" s="20"/>
      <c r="AA11" s="20"/>
      <c r="AB11" s="20"/>
      <c r="AC11" s="20"/>
      <c r="AD11" s="20"/>
      <c r="AE11" s="50"/>
      <c r="AF11" s="20"/>
      <c r="AG11" s="20"/>
    </row>
    <row r="12" spans="1:33" ht="30" customHeight="1">
      <c r="A12" s="13">
        <v>4</v>
      </c>
      <c r="B12" s="14"/>
      <c r="C12" s="15"/>
      <c r="D12" s="16">
        <f>IF(B12="","",IF(C12="-",VLOOKUP(B12,matrice_diff,2,FALSE),IF(C12="O",VLOOKUP(B12,matrice_diff,3,FALSE),IF(C12="&lt;",VLOOKUP(B12,matrice_diff,4,FALSE),IF(C12="/",VLOOKUP(B12,matrice_diff,5,FALSE),VLOOKUP(B12,matrice_diff,2,FALSE))))))</f>
      </c>
      <c r="E12" s="17"/>
      <c r="F12" s="18">
        <f>IF(B12="","",CONCATENATE(VLOOKUP(B12,numerique,6,FALSE)," ",IF(C12="#","",C12)))</f>
      </c>
      <c r="G12" s="13">
        <v>4</v>
      </c>
      <c r="H12" s="14"/>
      <c r="I12" s="15"/>
      <c r="J12" s="19">
        <f t="shared" si="0"/>
      </c>
      <c r="K12" s="17"/>
      <c r="L12" s="18">
        <f t="shared" si="1"/>
      </c>
      <c r="M12" s="13">
        <v>4</v>
      </c>
      <c r="N12" s="14"/>
      <c r="O12" s="15"/>
      <c r="P12" s="16">
        <f t="shared" si="2"/>
      </c>
      <c r="Q12" s="17"/>
      <c r="R12" s="2"/>
      <c r="S12" s="13">
        <v>4</v>
      </c>
      <c r="T12" s="14"/>
      <c r="U12" s="15"/>
      <c r="V12" s="16">
        <f t="shared" si="3"/>
      </c>
      <c r="W12" s="17"/>
      <c r="X12" s="18">
        <f t="shared" si="4"/>
      </c>
      <c r="Y12" s="20"/>
      <c r="Z12" s="20"/>
      <c r="AA12" s="20"/>
      <c r="AB12" s="20"/>
      <c r="AC12" s="20"/>
      <c r="AD12" s="20"/>
      <c r="AE12" s="50"/>
      <c r="AF12" s="20"/>
      <c r="AG12" s="20"/>
    </row>
    <row r="13" spans="1:33" ht="30" customHeight="1" thickBot="1">
      <c r="A13" s="13">
        <v>5</v>
      </c>
      <c r="B13" s="14"/>
      <c r="C13" s="15"/>
      <c r="D13" s="16">
        <f>IF(B13="","",IF(C13="-",VLOOKUP(B13,matrice_diff,2,FALSE),IF(C13="O",VLOOKUP(B13,matrice_diff,3,FALSE),IF(C13="&lt;",VLOOKUP(B13,matrice_diff,4,FALSE),IF(C13="/",VLOOKUP(B13,matrice_diff,5,FALSE),VLOOKUP(B13,matrice_diff,2,FALSE))))))</f>
      </c>
      <c r="E13" s="17"/>
      <c r="F13" s="18">
        <f>IF(B13="","",CONCATENATE(VLOOKUP(B13,numerique,6,FALSE)," ",IF(C13="#","",C13)))</f>
      </c>
      <c r="G13" s="13">
        <v>5</v>
      </c>
      <c r="H13" s="14"/>
      <c r="I13" s="21"/>
      <c r="J13" s="19">
        <f t="shared" si="0"/>
      </c>
      <c r="K13" s="17"/>
      <c r="L13" s="18">
        <f t="shared" si="1"/>
      </c>
      <c r="M13" s="13">
        <v>5</v>
      </c>
      <c r="N13" s="14"/>
      <c r="O13" s="15"/>
      <c r="P13" s="16">
        <f t="shared" si="2"/>
      </c>
      <c r="Q13" s="17"/>
      <c r="R13" s="2"/>
      <c r="S13" s="13">
        <v>5</v>
      </c>
      <c r="T13" s="14"/>
      <c r="U13" s="15"/>
      <c r="V13" s="16">
        <f t="shared" si="3"/>
      </c>
      <c r="W13" s="17"/>
      <c r="X13" s="18">
        <f t="shared" si="4"/>
      </c>
      <c r="Y13" s="20"/>
      <c r="Z13" s="20"/>
      <c r="AA13" s="20"/>
      <c r="AB13" s="20"/>
      <c r="AC13" s="20"/>
      <c r="AD13" s="20"/>
      <c r="AE13" s="50"/>
      <c r="AF13" s="20"/>
      <c r="AG13" s="20"/>
    </row>
    <row r="14" spans="1:33" ht="30" customHeight="1" thickBot="1">
      <c r="A14" s="1"/>
      <c r="B14" s="1"/>
      <c r="C14" s="1"/>
      <c r="D14" s="24">
        <f>SUM(D9:D13)</f>
        <v>0</v>
      </c>
      <c r="E14" s="25"/>
      <c r="F14" s="18">
        <f>IF(B14="","",CONCATENATE(VLOOKUP(B14,numerique,6,FALSE)," ",C14))</f>
      </c>
      <c r="G14" s="13">
        <v>6</v>
      </c>
      <c r="H14" s="14"/>
      <c r="I14" s="21"/>
      <c r="J14" s="19">
        <f t="shared" si="0"/>
      </c>
      <c r="K14" s="17"/>
      <c r="L14" s="18">
        <f t="shared" si="1"/>
      </c>
      <c r="M14" s="13">
        <v>6</v>
      </c>
      <c r="N14" s="14"/>
      <c r="O14" s="21"/>
      <c r="P14" s="19">
        <f t="shared" si="2"/>
      </c>
      <c r="Q14" s="17"/>
      <c r="R14" s="2"/>
      <c r="S14" s="13">
        <v>6</v>
      </c>
      <c r="T14" s="14"/>
      <c r="U14" s="21"/>
      <c r="V14" s="19">
        <f t="shared" si="3"/>
      </c>
      <c r="W14" s="17"/>
      <c r="X14" s="18">
        <f t="shared" si="4"/>
      </c>
      <c r="Y14" s="20"/>
      <c r="Z14" s="20"/>
      <c r="AA14" s="20"/>
      <c r="AB14" s="20"/>
      <c r="AC14" s="20"/>
      <c r="AD14" s="20"/>
      <c r="AE14" s="50"/>
      <c r="AF14" s="20"/>
      <c r="AG14" s="20"/>
    </row>
    <row r="15" spans="1:33" ht="30" customHeight="1">
      <c r="A15" s="1"/>
      <c r="B15" s="1"/>
      <c r="C15" s="1"/>
      <c r="D15" s="1"/>
      <c r="E15" s="1"/>
      <c r="F15" s="18">
        <f>IF(B15="","",CONCATENATE(VLOOKUP(B15,numerique,6,FALSE)," ",C15))</f>
      </c>
      <c r="G15" s="13">
        <v>7</v>
      </c>
      <c r="H15" s="14"/>
      <c r="I15" s="21"/>
      <c r="J15" s="19">
        <f t="shared" si="0"/>
      </c>
      <c r="K15" s="17"/>
      <c r="L15" s="18">
        <f t="shared" si="1"/>
      </c>
      <c r="M15" s="13">
        <v>7</v>
      </c>
      <c r="N15" s="14"/>
      <c r="O15" s="21"/>
      <c r="P15" s="19">
        <f t="shared" si="2"/>
      </c>
      <c r="Q15" s="17"/>
      <c r="R15" s="2"/>
      <c r="S15" s="13">
        <v>7</v>
      </c>
      <c r="T15" s="14"/>
      <c r="U15" s="21"/>
      <c r="V15" s="19">
        <f t="shared" si="3"/>
      </c>
      <c r="W15" s="17"/>
      <c r="X15" s="18">
        <f t="shared" si="4"/>
      </c>
      <c r="Y15" s="20"/>
      <c r="Z15" s="20"/>
      <c r="AA15" s="20"/>
      <c r="AB15" s="20"/>
      <c r="AC15" s="20"/>
      <c r="AD15" s="20"/>
      <c r="AE15" s="50"/>
      <c r="AF15" s="20"/>
      <c r="AG15" s="20"/>
    </row>
    <row r="16" spans="1:33" ht="30" customHeight="1" thickBot="1">
      <c r="A16" s="1"/>
      <c r="B16" s="1"/>
      <c r="C16" s="1"/>
      <c r="D16" s="1"/>
      <c r="E16" s="1"/>
      <c r="F16" s="18">
        <f>IF(B16="","",CONCATENATE(VLOOKUP(B16,numerique,6,FALSE)," ",C16))</f>
      </c>
      <c r="G16" s="13">
        <v>8</v>
      </c>
      <c r="H16" s="14"/>
      <c r="I16" s="21"/>
      <c r="J16" s="19">
        <f t="shared" si="0"/>
      </c>
      <c r="K16" s="17"/>
      <c r="L16" s="18">
        <f t="shared" si="1"/>
      </c>
      <c r="M16" s="13">
        <v>8</v>
      </c>
      <c r="N16" s="14"/>
      <c r="O16" s="21"/>
      <c r="P16" s="19">
        <f t="shared" si="2"/>
      </c>
      <c r="Q16" s="17"/>
      <c r="R16" s="2"/>
      <c r="S16" s="13">
        <v>8</v>
      </c>
      <c r="T16" s="14"/>
      <c r="U16" s="21"/>
      <c r="V16" s="19">
        <f t="shared" si="3"/>
      </c>
      <c r="W16" s="17"/>
      <c r="X16" s="18">
        <f t="shared" si="4"/>
      </c>
      <c r="Y16" s="20"/>
      <c r="Z16" s="20"/>
      <c r="AA16" s="20"/>
      <c r="AB16" s="20"/>
      <c r="AC16" s="20"/>
      <c r="AD16" s="20"/>
      <c r="AE16" s="50"/>
      <c r="AF16" s="20"/>
      <c r="AG16" s="20"/>
    </row>
    <row r="17" spans="1:33" ht="29.25" customHeight="1" thickBot="1">
      <c r="A17" s="22"/>
      <c r="B17" s="22"/>
      <c r="C17" s="1"/>
      <c r="D17" s="1"/>
      <c r="E17" s="1"/>
      <c r="F17" s="26"/>
      <c r="G17" s="22"/>
      <c r="H17" s="27"/>
      <c r="I17" s="28" t="s">
        <v>17</v>
      </c>
      <c r="J17" s="24">
        <f>SUM(J9:J16)</f>
        <v>0</v>
      </c>
      <c r="K17" s="29"/>
      <c r="L17" s="1"/>
      <c r="M17" s="22"/>
      <c r="N17" s="22"/>
      <c r="O17" s="23" t="s">
        <v>17</v>
      </c>
      <c r="P17" s="24">
        <f>SUM(P9:P16)</f>
        <v>0</v>
      </c>
      <c r="Q17" s="25"/>
      <c r="R17" s="2"/>
      <c r="S17" s="22"/>
      <c r="T17" s="22"/>
      <c r="U17" s="23" t="s">
        <v>17</v>
      </c>
      <c r="V17" s="24">
        <f>SUM(V9:V16)</f>
        <v>0</v>
      </c>
      <c r="W17" s="25"/>
      <c r="X17" s="18">
        <f t="shared" si="4"/>
      </c>
      <c r="Y17" s="22"/>
      <c r="Z17" s="22"/>
      <c r="AA17" s="22"/>
      <c r="AB17" s="22"/>
      <c r="AC17" s="22"/>
      <c r="AD17" s="22"/>
      <c r="AE17" s="51"/>
      <c r="AF17" s="22"/>
      <c r="AG17" s="22"/>
    </row>
    <row r="18" spans="1:33" ht="18.75" thickBot="1">
      <c r="A18" s="22"/>
      <c r="B18" s="22"/>
      <c r="C18" s="28"/>
      <c r="D18" s="1"/>
      <c r="E18" s="1"/>
      <c r="F18" s="26"/>
      <c r="G18" s="22"/>
      <c r="H18" s="27"/>
      <c r="I18" s="33"/>
      <c r="J18" s="32"/>
      <c r="K18" s="32"/>
      <c r="L18" s="1"/>
      <c r="M18" s="1"/>
      <c r="N18" s="1"/>
      <c r="O18" s="1"/>
      <c r="P18" s="1"/>
      <c r="Q18" s="1"/>
      <c r="R18" s="2"/>
      <c r="S18" s="22"/>
      <c r="T18" s="22"/>
      <c r="U18" s="35"/>
      <c r="V18" s="31"/>
      <c r="W18" s="32"/>
      <c r="X18" s="34"/>
      <c r="Y18" s="22"/>
      <c r="Z18" s="22"/>
      <c r="AA18" s="22"/>
      <c r="AB18" s="22"/>
      <c r="AC18" s="22"/>
      <c r="AD18" s="22"/>
      <c r="AE18" s="51"/>
      <c r="AF18" s="22"/>
      <c r="AG18" s="22"/>
    </row>
    <row r="19" spans="1:33" ht="22.5" customHeight="1" thickBot="1">
      <c r="A19" s="1"/>
      <c r="B19" s="1"/>
      <c r="C19" s="1"/>
      <c r="D19" s="1"/>
      <c r="E19" s="1"/>
      <c r="F19" s="1"/>
      <c r="G19" s="1"/>
      <c r="H19" s="36"/>
      <c r="I19" s="28" t="s">
        <v>46</v>
      </c>
      <c r="J19" s="37">
        <f>SUM(D14+J17)</f>
        <v>0</v>
      </c>
      <c r="K19" s="1"/>
      <c r="L19" s="1"/>
      <c r="M19" s="1"/>
      <c r="N19" s="1"/>
      <c r="O19" s="1"/>
      <c r="P19" s="1"/>
      <c r="Q19" s="1"/>
      <c r="R19" s="2"/>
      <c r="S19" s="2"/>
      <c r="T19" s="2"/>
      <c r="U19" s="7"/>
      <c r="V19" s="1"/>
      <c r="W19" s="8"/>
      <c r="X19" s="1"/>
      <c r="Y19" s="1"/>
      <c r="Z19" s="1"/>
      <c r="AA19" s="1"/>
      <c r="AB19" s="1"/>
      <c r="AC19" s="1"/>
      <c r="AD19" s="1"/>
      <c r="AE19" s="56"/>
      <c r="AF19" s="1"/>
      <c r="AG19" s="1"/>
    </row>
    <row r="20" spans="1:3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7"/>
      <c r="V20" s="1"/>
      <c r="W20" s="38" t="s">
        <v>18</v>
      </c>
      <c r="X20" s="1"/>
      <c r="Y20" s="1"/>
      <c r="Z20" s="1"/>
      <c r="AA20" s="1"/>
      <c r="AB20" s="1"/>
      <c r="AC20" s="1"/>
      <c r="AD20" s="1"/>
      <c r="AE20" s="56"/>
      <c r="AF20" s="1"/>
      <c r="AG20" s="1"/>
    </row>
    <row r="21" spans="1:3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7"/>
      <c r="V21" s="1"/>
      <c r="W21" s="1"/>
      <c r="X21" s="1"/>
      <c r="Y21" s="1"/>
      <c r="Z21" s="1"/>
      <c r="AA21" s="1"/>
      <c r="AB21" s="1"/>
      <c r="AC21" s="1"/>
      <c r="AD21" s="1"/>
      <c r="AE21" s="56"/>
      <c r="AF21" s="1"/>
      <c r="AG21" s="1"/>
    </row>
    <row r="22" spans="1:3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7"/>
      <c r="V22" s="1"/>
      <c r="W22" s="1"/>
      <c r="X22" s="1"/>
      <c r="Y22" s="1"/>
      <c r="Z22" s="1"/>
      <c r="AA22" s="1"/>
      <c r="AB22" s="1"/>
      <c r="AC22" s="1"/>
      <c r="AD22" s="1"/>
      <c r="AE22" s="56"/>
      <c r="AF22" s="1"/>
      <c r="AG22" s="1"/>
    </row>
    <row r="23" spans="1:3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7"/>
      <c r="V23" s="1"/>
      <c r="W23" s="8"/>
      <c r="X23" s="1"/>
      <c r="Y23" s="1"/>
      <c r="Z23" s="1"/>
      <c r="AA23" s="1"/>
      <c r="AB23" s="1"/>
      <c r="AC23" s="1"/>
      <c r="AD23" s="1"/>
      <c r="AE23" s="56"/>
      <c r="AF23" s="1"/>
      <c r="AG23" s="1"/>
    </row>
    <row r="24" spans="1:3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7"/>
      <c r="V24" s="1"/>
      <c r="W24" s="8"/>
      <c r="X24" s="1"/>
      <c r="Y24" s="1"/>
      <c r="Z24" s="1"/>
      <c r="AA24" s="1"/>
      <c r="AB24" s="1"/>
      <c r="AC24" s="1"/>
      <c r="AD24" s="1"/>
      <c r="AE24" s="56"/>
      <c r="AF24" s="1"/>
      <c r="AG24" s="1"/>
    </row>
    <row r="25" spans="1:33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2"/>
      <c r="V25" s="39"/>
      <c r="W25" s="39"/>
      <c r="X25" s="39"/>
      <c r="Y25" s="39"/>
      <c r="Z25" s="39"/>
      <c r="AA25" s="12" t="s">
        <v>15</v>
      </c>
      <c r="AB25" s="12" t="s">
        <v>19</v>
      </c>
      <c r="AC25" s="12" t="s">
        <v>16</v>
      </c>
      <c r="AD25" s="12" t="s">
        <v>20</v>
      </c>
      <c r="AE25" s="57"/>
      <c r="AF25" s="39"/>
      <c r="AG25" s="40" t="s">
        <v>112</v>
      </c>
    </row>
    <row r="26" spans="1:33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12"/>
      <c r="V26" s="39"/>
      <c r="W26" s="39"/>
      <c r="X26" s="39"/>
      <c r="Y26" s="39"/>
      <c r="Z26" s="58" t="s">
        <v>22</v>
      </c>
      <c r="AA26" s="59">
        <v>0.1</v>
      </c>
      <c r="AB26" s="60" t="s">
        <v>114</v>
      </c>
      <c r="AC26" s="60" t="s">
        <v>114</v>
      </c>
      <c r="AD26" s="60" t="s">
        <v>114</v>
      </c>
      <c r="AE26" s="61" t="s">
        <v>23</v>
      </c>
      <c r="AF26" s="39"/>
      <c r="AG26" s="40" t="s">
        <v>19</v>
      </c>
    </row>
    <row r="27" spans="1:33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2"/>
      <c r="V27" s="39"/>
      <c r="W27" s="39"/>
      <c r="X27" s="39"/>
      <c r="Y27" s="39"/>
      <c r="Z27" s="58" t="s">
        <v>24</v>
      </c>
      <c r="AA27" s="59">
        <v>0.1</v>
      </c>
      <c r="AB27" s="60" t="s">
        <v>114</v>
      </c>
      <c r="AC27" s="60" t="s">
        <v>114</v>
      </c>
      <c r="AD27" s="60" t="s">
        <v>114</v>
      </c>
      <c r="AE27" s="61" t="s">
        <v>25</v>
      </c>
      <c r="AF27" s="39"/>
      <c r="AG27" s="40" t="s">
        <v>16</v>
      </c>
    </row>
    <row r="28" spans="1:33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2"/>
      <c r="V28" s="39"/>
      <c r="W28" s="39"/>
      <c r="X28" s="39"/>
      <c r="Y28" s="39"/>
      <c r="Z28" s="58" t="s">
        <v>27</v>
      </c>
      <c r="AA28" s="59">
        <v>0.1</v>
      </c>
      <c r="AB28" s="60" t="s">
        <v>114</v>
      </c>
      <c r="AC28" s="60" t="s">
        <v>114</v>
      </c>
      <c r="AD28" s="60" t="s">
        <v>114</v>
      </c>
      <c r="AE28" s="61" t="s">
        <v>5</v>
      </c>
      <c r="AF28" s="39"/>
      <c r="AG28" s="40" t="s">
        <v>20</v>
      </c>
    </row>
    <row r="29" spans="1:33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"/>
      <c r="V29" s="39"/>
      <c r="W29" s="39"/>
      <c r="X29" s="39"/>
      <c r="Y29" s="39"/>
      <c r="Z29" s="58" t="s">
        <v>29</v>
      </c>
      <c r="AA29" s="59">
        <v>0.2</v>
      </c>
      <c r="AB29" s="60" t="s">
        <v>114</v>
      </c>
      <c r="AC29" s="60" t="s">
        <v>114</v>
      </c>
      <c r="AD29" s="60" t="s">
        <v>114</v>
      </c>
      <c r="AE29" s="61" t="s">
        <v>30</v>
      </c>
      <c r="AF29" s="39"/>
      <c r="AG29" s="39"/>
    </row>
    <row r="30" spans="1:33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"/>
      <c r="V30" s="39"/>
      <c r="W30" s="39"/>
      <c r="X30" s="39"/>
      <c r="Y30" s="39"/>
      <c r="Z30" s="62" t="s">
        <v>31</v>
      </c>
      <c r="AA30" s="63" t="s">
        <v>32</v>
      </c>
      <c r="AB30" s="63" t="s">
        <v>32</v>
      </c>
      <c r="AC30" s="63" t="s">
        <v>32</v>
      </c>
      <c r="AD30" s="63" t="s">
        <v>32</v>
      </c>
      <c r="AE30" s="64"/>
      <c r="AF30" s="39"/>
      <c r="AG30" s="39"/>
    </row>
    <row r="31" spans="1:33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2"/>
      <c r="V31" s="39"/>
      <c r="W31" s="39"/>
      <c r="X31" s="39"/>
      <c r="Y31" s="39"/>
      <c r="Z31" s="65" t="s">
        <v>33</v>
      </c>
      <c r="AA31" s="66" t="s">
        <v>113</v>
      </c>
      <c r="AB31" s="66">
        <v>0.5</v>
      </c>
      <c r="AC31" s="66">
        <v>0.6</v>
      </c>
      <c r="AD31" s="66">
        <v>0.6</v>
      </c>
      <c r="AE31" s="67" t="s">
        <v>34</v>
      </c>
      <c r="AF31" s="39"/>
      <c r="AG31" s="39"/>
    </row>
    <row r="32" spans="1:33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2"/>
      <c r="V32" s="39"/>
      <c r="W32" s="39"/>
      <c r="X32" s="39"/>
      <c r="Y32" s="39"/>
      <c r="Z32" s="65" t="s">
        <v>35</v>
      </c>
      <c r="AA32" s="66" t="s">
        <v>113</v>
      </c>
      <c r="AB32" s="66">
        <v>0.6</v>
      </c>
      <c r="AC32" s="66">
        <v>0.7</v>
      </c>
      <c r="AD32" s="60">
        <v>0.7</v>
      </c>
      <c r="AE32" s="67" t="s">
        <v>36</v>
      </c>
      <c r="AF32" s="39"/>
      <c r="AG32" s="39"/>
    </row>
    <row r="33" spans="1:3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41"/>
      <c r="S33" s="41"/>
      <c r="T33" s="41"/>
      <c r="U33" s="42"/>
      <c r="V33" s="9"/>
      <c r="W33" s="9"/>
      <c r="X33" s="9"/>
      <c r="Y33" s="9"/>
      <c r="Z33" s="65" t="s">
        <v>37</v>
      </c>
      <c r="AA33" s="66">
        <v>0.8</v>
      </c>
      <c r="AB33" s="60" t="s">
        <v>114</v>
      </c>
      <c r="AC33" s="60" t="s">
        <v>114</v>
      </c>
      <c r="AD33" s="60" t="s">
        <v>114</v>
      </c>
      <c r="AE33" s="67" t="s">
        <v>110</v>
      </c>
      <c r="AF33" s="9"/>
      <c r="AG33" s="9"/>
    </row>
    <row r="34" spans="1:3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41"/>
      <c r="S34" s="41"/>
      <c r="T34" s="41"/>
      <c r="U34" s="42"/>
      <c r="V34" s="9"/>
      <c r="W34" s="9"/>
      <c r="X34" s="9"/>
      <c r="Y34" s="9"/>
      <c r="Z34" s="65" t="s">
        <v>55</v>
      </c>
      <c r="AA34" s="66">
        <v>1</v>
      </c>
      <c r="AB34" s="60" t="s">
        <v>114</v>
      </c>
      <c r="AC34" s="60" t="s">
        <v>114</v>
      </c>
      <c r="AD34" s="60" t="s">
        <v>114</v>
      </c>
      <c r="AE34" s="67" t="s">
        <v>56</v>
      </c>
      <c r="AF34" s="9"/>
      <c r="AG34" s="9"/>
    </row>
    <row r="35" spans="1:3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41"/>
      <c r="S35" s="41"/>
      <c r="T35" s="41"/>
      <c r="U35" s="42"/>
      <c r="V35" s="9"/>
      <c r="W35" s="9"/>
      <c r="X35" s="9"/>
      <c r="Y35" s="9"/>
      <c r="Z35" s="65" t="s">
        <v>57</v>
      </c>
      <c r="AA35" s="66">
        <v>1.2</v>
      </c>
      <c r="AB35" s="60" t="s">
        <v>114</v>
      </c>
      <c r="AC35" s="60" t="s">
        <v>114</v>
      </c>
      <c r="AD35" s="60" t="s">
        <v>114</v>
      </c>
      <c r="AE35" s="67" t="s">
        <v>58</v>
      </c>
      <c r="AF35" s="9"/>
      <c r="AG35" s="9"/>
    </row>
    <row r="36" spans="1:3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41"/>
      <c r="T36" s="41"/>
      <c r="U36" s="42"/>
      <c r="V36" s="9"/>
      <c r="W36" s="9"/>
      <c r="X36" s="9"/>
      <c r="Y36" s="9"/>
      <c r="Z36" s="65" t="s">
        <v>59</v>
      </c>
      <c r="AA36" s="66">
        <v>1.4</v>
      </c>
      <c r="AB36" s="60" t="s">
        <v>114</v>
      </c>
      <c r="AC36" s="60" t="s">
        <v>114</v>
      </c>
      <c r="AD36" s="60" t="s">
        <v>114</v>
      </c>
      <c r="AE36" s="67" t="s">
        <v>60</v>
      </c>
      <c r="AF36" s="9"/>
      <c r="AG36" s="9"/>
    </row>
    <row r="37" spans="1:3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41"/>
      <c r="S37" s="41"/>
      <c r="T37" s="41"/>
      <c r="U37" s="42"/>
      <c r="V37" s="9"/>
      <c r="W37" s="9"/>
      <c r="X37" s="9"/>
      <c r="Y37" s="9"/>
      <c r="Z37" s="65" t="s">
        <v>61</v>
      </c>
      <c r="AA37" s="66">
        <v>1.7</v>
      </c>
      <c r="AB37" s="60" t="s">
        <v>114</v>
      </c>
      <c r="AC37" s="60" t="s">
        <v>114</v>
      </c>
      <c r="AD37" s="60" t="s">
        <v>114</v>
      </c>
      <c r="AE37" s="67" t="s">
        <v>62</v>
      </c>
      <c r="AF37" s="9"/>
      <c r="AG37" s="9"/>
    </row>
    <row r="38" spans="1:3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41"/>
      <c r="S38" s="41"/>
      <c r="T38" s="41"/>
      <c r="U38" s="42"/>
      <c r="V38" s="9"/>
      <c r="W38" s="9"/>
      <c r="X38" s="9"/>
      <c r="Y38" s="9"/>
      <c r="Z38" s="65" t="s">
        <v>38</v>
      </c>
      <c r="AA38" s="66">
        <v>0.9</v>
      </c>
      <c r="AB38" s="66" t="s">
        <v>114</v>
      </c>
      <c r="AC38" s="66" t="s">
        <v>114</v>
      </c>
      <c r="AD38" s="60" t="s">
        <v>114</v>
      </c>
      <c r="AE38" s="67" t="s">
        <v>39</v>
      </c>
      <c r="AF38" s="9"/>
      <c r="AG38" s="9"/>
    </row>
    <row r="39" spans="1:3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41"/>
      <c r="S39" s="41"/>
      <c r="T39" s="41"/>
      <c r="U39" s="42"/>
      <c r="V39" s="9"/>
      <c r="W39" s="9"/>
      <c r="X39" s="9"/>
      <c r="Y39" s="9"/>
      <c r="Z39" s="65" t="s">
        <v>63</v>
      </c>
      <c r="AA39" s="66">
        <v>1.1</v>
      </c>
      <c r="AB39" s="66" t="s">
        <v>114</v>
      </c>
      <c r="AC39" s="66" t="s">
        <v>114</v>
      </c>
      <c r="AD39" s="60" t="s">
        <v>114</v>
      </c>
      <c r="AE39" s="67" t="s">
        <v>40</v>
      </c>
      <c r="AF39" s="9"/>
      <c r="AG39" s="9"/>
    </row>
    <row r="40" spans="1:3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41"/>
      <c r="S40" s="41"/>
      <c r="T40" s="41"/>
      <c r="U40" s="42"/>
      <c r="V40" s="9"/>
      <c r="W40" s="9"/>
      <c r="X40" s="9"/>
      <c r="Y40" s="9"/>
      <c r="Z40" s="65" t="s">
        <v>64</v>
      </c>
      <c r="AA40" s="66">
        <v>1.3</v>
      </c>
      <c r="AB40" s="66" t="s">
        <v>114</v>
      </c>
      <c r="AC40" s="66" t="s">
        <v>114</v>
      </c>
      <c r="AD40" s="60" t="s">
        <v>114</v>
      </c>
      <c r="AE40" s="67" t="s">
        <v>41</v>
      </c>
      <c r="AF40" s="9"/>
      <c r="AG40" s="9"/>
    </row>
    <row r="41" spans="1:3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41"/>
      <c r="S41" s="41"/>
      <c r="T41" s="41"/>
      <c r="U41" s="42"/>
      <c r="V41" s="9"/>
      <c r="W41" s="9"/>
      <c r="X41" s="9"/>
      <c r="Y41" s="9"/>
      <c r="Z41" s="65" t="s">
        <v>65</v>
      </c>
      <c r="AA41" s="66">
        <v>1.6</v>
      </c>
      <c r="AB41" s="66" t="s">
        <v>114</v>
      </c>
      <c r="AC41" s="66" t="s">
        <v>114</v>
      </c>
      <c r="AD41" s="60" t="s">
        <v>114</v>
      </c>
      <c r="AE41" s="67" t="s">
        <v>66</v>
      </c>
      <c r="AF41" s="9"/>
      <c r="AG41" s="9"/>
    </row>
    <row r="42" spans="1:3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41"/>
      <c r="S42" s="41"/>
      <c r="T42" s="41"/>
      <c r="U42" s="42"/>
      <c r="V42" s="9"/>
      <c r="W42" s="9"/>
      <c r="X42" s="9"/>
      <c r="Y42" s="9"/>
      <c r="Z42" s="65" t="s">
        <v>67</v>
      </c>
      <c r="AA42" s="66">
        <v>1.9</v>
      </c>
      <c r="AB42" s="66" t="s">
        <v>114</v>
      </c>
      <c r="AC42" s="66" t="s">
        <v>114</v>
      </c>
      <c r="AD42" s="60" t="s">
        <v>114</v>
      </c>
      <c r="AE42" s="67" t="s">
        <v>68</v>
      </c>
      <c r="AF42" s="9"/>
      <c r="AG42" s="9"/>
    </row>
    <row r="43" spans="1:3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1"/>
      <c r="T43" s="41"/>
      <c r="U43" s="42"/>
      <c r="V43" s="9"/>
      <c r="W43" s="9"/>
      <c r="X43" s="9"/>
      <c r="Y43" s="9"/>
      <c r="Z43" s="65" t="s">
        <v>69</v>
      </c>
      <c r="AA43" s="66">
        <v>2.3</v>
      </c>
      <c r="AB43" s="66" t="s">
        <v>114</v>
      </c>
      <c r="AC43" s="66" t="s">
        <v>114</v>
      </c>
      <c r="AD43" s="60" t="s">
        <v>114</v>
      </c>
      <c r="AE43" s="67" t="s">
        <v>70</v>
      </c>
      <c r="AF43" s="9"/>
      <c r="AG43" s="9"/>
    </row>
    <row r="44" spans="1:3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41"/>
      <c r="S44" s="41"/>
      <c r="T44" s="41"/>
      <c r="U44" s="42"/>
      <c r="V44" s="9"/>
      <c r="W44" s="9"/>
      <c r="X44" s="9"/>
      <c r="Y44" s="9"/>
      <c r="Z44" s="65" t="s">
        <v>71</v>
      </c>
      <c r="AA44" s="66">
        <v>2.7</v>
      </c>
      <c r="AB44" s="66" t="s">
        <v>114</v>
      </c>
      <c r="AC44" s="66" t="s">
        <v>114</v>
      </c>
      <c r="AD44" s="60" t="s">
        <v>114</v>
      </c>
      <c r="AE44" s="67" t="s">
        <v>72</v>
      </c>
      <c r="AF44" s="9"/>
      <c r="AG44" s="9"/>
    </row>
    <row r="45" spans="1:3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41"/>
      <c r="S45" s="41"/>
      <c r="T45" s="41"/>
      <c r="U45" s="42"/>
      <c r="V45" s="9"/>
      <c r="W45" s="9"/>
      <c r="X45" s="9"/>
      <c r="Y45" s="9"/>
      <c r="Z45" s="65" t="s">
        <v>73</v>
      </c>
      <c r="AA45" s="66">
        <v>3.1</v>
      </c>
      <c r="AB45" s="66" t="s">
        <v>114</v>
      </c>
      <c r="AC45" s="66" t="s">
        <v>114</v>
      </c>
      <c r="AD45" s="66"/>
      <c r="AE45" s="67" t="s">
        <v>74</v>
      </c>
      <c r="AF45" s="9"/>
      <c r="AG45" s="9"/>
    </row>
    <row r="46" spans="1:3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41"/>
      <c r="S46" s="41"/>
      <c r="T46" s="41"/>
      <c r="U46" s="42"/>
      <c r="V46" s="9"/>
      <c r="W46" s="9"/>
      <c r="X46" s="9"/>
      <c r="Y46" s="9"/>
      <c r="Z46" s="62" t="s">
        <v>42</v>
      </c>
      <c r="AA46" s="63" t="s">
        <v>32</v>
      </c>
      <c r="AB46" s="63" t="s">
        <v>32</v>
      </c>
      <c r="AC46" s="63" t="s">
        <v>32</v>
      </c>
      <c r="AD46" s="63" t="s">
        <v>32</v>
      </c>
      <c r="AE46" s="64"/>
      <c r="AF46" s="9"/>
      <c r="AG46" s="9"/>
    </row>
    <row r="47" spans="1:3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41"/>
      <c r="S47" s="41"/>
      <c r="T47" s="41"/>
      <c r="U47" s="42"/>
      <c r="V47" s="9"/>
      <c r="W47" s="9"/>
      <c r="X47" s="9"/>
      <c r="Y47" s="9"/>
      <c r="Z47" s="65" t="s">
        <v>43</v>
      </c>
      <c r="AA47" s="66" t="s">
        <v>113</v>
      </c>
      <c r="AB47" s="68">
        <v>2</v>
      </c>
      <c r="AC47" s="68">
        <v>2.2</v>
      </c>
      <c r="AD47" s="68">
        <v>2.4</v>
      </c>
      <c r="AE47" s="67" t="s">
        <v>75</v>
      </c>
      <c r="AF47" s="9"/>
      <c r="AG47" s="9"/>
    </row>
    <row r="48" spans="1:3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41"/>
      <c r="S48" s="41"/>
      <c r="T48" s="41"/>
      <c r="U48" s="42"/>
      <c r="V48" s="9"/>
      <c r="W48" s="9"/>
      <c r="X48" s="9"/>
      <c r="Y48" s="9"/>
      <c r="Z48" s="65" t="s">
        <v>14</v>
      </c>
      <c r="AA48" s="66" t="s">
        <v>113</v>
      </c>
      <c r="AB48" s="60">
        <v>2.2</v>
      </c>
      <c r="AC48" s="60">
        <v>2.4</v>
      </c>
      <c r="AD48" s="68">
        <v>2.6</v>
      </c>
      <c r="AE48" s="67" t="s">
        <v>76</v>
      </c>
      <c r="AF48" s="9"/>
      <c r="AG48" s="9"/>
    </row>
    <row r="49" spans="26:31" ht="12.75">
      <c r="Z49" s="65" t="s">
        <v>77</v>
      </c>
      <c r="AA49" s="66" t="s">
        <v>113</v>
      </c>
      <c r="AB49" s="60">
        <v>2.4</v>
      </c>
      <c r="AC49" s="60">
        <v>2.6</v>
      </c>
      <c r="AD49" s="68" t="s">
        <v>114</v>
      </c>
      <c r="AE49" s="67" t="s">
        <v>78</v>
      </c>
    </row>
    <row r="50" spans="26:31" ht="12.75">
      <c r="Z50" s="65" t="s">
        <v>79</v>
      </c>
      <c r="AA50" s="66" t="s">
        <v>113</v>
      </c>
      <c r="AB50" s="60">
        <v>2.2</v>
      </c>
      <c r="AC50" s="60">
        <v>2.4</v>
      </c>
      <c r="AD50" s="68">
        <v>2.6</v>
      </c>
      <c r="AE50" s="67" t="s">
        <v>80</v>
      </c>
    </row>
    <row r="51" spans="26:31" ht="12.75">
      <c r="Z51" s="65" t="s">
        <v>81</v>
      </c>
      <c r="AA51" s="66" t="s">
        <v>113</v>
      </c>
      <c r="AB51" s="60">
        <v>2.4</v>
      </c>
      <c r="AC51" s="60">
        <v>2.6</v>
      </c>
      <c r="AD51" s="68">
        <v>2.8</v>
      </c>
      <c r="AE51" s="67" t="s">
        <v>82</v>
      </c>
    </row>
    <row r="52" spans="26:31" ht="12.75">
      <c r="Z52" s="65" t="s">
        <v>83</v>
      </c>
      <c r="AA52" s="66" t="s">
        <v>113</v>
      </c>
      <c r="AB52" s="60">
        <v>2.4</v>
      </c>
      <c r="AC52" s="60">
        <v>2.6</v>
      </c>
      <c r="AD52" s="68">
        <v>2.8</v>
      </c>
      <c r="AE52" s="67" t="s">
        <v>111</v>
      </c>
    </row>
    <row r="53" spans="26:31" ht="12.75">
      <c r="Z53" s="65" t="s">
        <v>44</v>
      </c>
      <c r="AA53" s="66" t="s">
        <v>113</v>
      </c>
      <c r="AB53" s="60">
        <v>3.2</v>
      </c>
      <c r="AC53" s="60" t="s">
        <v>114</v>
      </c>
      <c r="AD53" s="68">
        <v>3.6</v>
      </c>
      <c r="AE53" s="69" t="s">
        <v>102</v>
      </c>
    </row>
    <row r="54" spans="26:31" ht="12.75">
      <c r="Z54" s="65" t="s">
        <v>84</v>
      </c>
      <c r="AA54" s="66" t="s">
        <v>113</v>
      </c>
      <c r="AB54" s="60">
        <v>3.2</v>
      </c>
      <c r="AC54" s="60">
        <v>3.4</v>
      </c>
      <c r="AD54" s="68">
        <v>3.6</v>
      </c>
      <c r="AE54" s="67" t="s">
        <v>85</v>
      </c>
    </row>
    <row r="55" spans="26:31" ht="12.75">
      <c r="Z55" s="65" t="s">
        <v>86</v>
      </c>
      <c r="AA55" s="66" t="s">
        <v>113</v>
      </c>
      <c r="AB55" s="60">
        <v>3.2</v>
      </c>
      <c r="AC55" s="60">
        <v>3.4</v>
      </c>
      <c r="AD55" s="68">
        <v>3.6</v>
      </c>
      <c r="AE55" s="67" t="s">
        <v>103</v>
      </c>
    </row>
    <row r="56" spans="26:31" ht="12.75">
      <c r="Z56" s="65" t="s">
        <v>148</v>
      </c>
      <c r="AA56" s="66" t="s">
        <v>113</v>
      </c>
      <c r="AB56" s="60">
        <v>3.8</v>
      </c>
      <c r="AC56" s="60" t="s">
        <v>114</v>
      </c>
      <c r="AD56" s="68">
        <v>4.2</v>
      </c>
      <c r="AE56" s="69" t="s">
        <v>104</v>
      </c>
    </row>
    <row r="57" spans="26:31" ht="12.75">
      <c r="Z57" s="65" t="s">
        <v>88</v>
      </c>
      <c r="AA57" s="66" t="s">
        <v>113</v>
      </c>
      <c r="AB57" s="60">
        <v>4.4</v>
      </c>
      <c r="AC57" s="60" t="s">
        <v>114</v>
      </c>
      <c r="AD57" s="68">
        <v>4.8</v>
      </c>
      <c r="AE57" s="69" t="s">
        <v>105</v>
      </c>
    </row>
    <row r="58" spans="26:31" ht="12.75">
      <c r="Z58" s="65" t="s">
        <v>89</v>
      </c>
      <c r="AA58" s="66" t="s">
        <v>113</v>
      </c>
      <c r="AB58" s="60">
        <v>4.4</v>
      </c>
      <c r="AC58" s="60" t="s">
        <v>114</v>
      </c>
      <c r="AD58" s="68">
        <v>4.8</v>
      </c>
      <c r="AE58" s="69" t="s">
        <v>106</v>
      </c>
    </row>
    <row r="59" spans="26:31" ht="12.75">
      <c r="Z59" s="65" t="s">
        <v>90</v>
      </c>
      <c r="AA59" s="66" t="s">
        <v>113</v>
      </c>
      <c r="AB59" s="60">
        <v>4.4</v>
      </c>
      <c r="AC59" s="60" t="s">
        <v>114</v>
      </c>
      <c r="AD59" s="68">
        <v>4.8</v>
      </c>
      <c r="AE59" s="69" t="s">
        <v>107</v>
      </c>
    </row>
    <row r="60" spans="26:31" ht="12.75">
      <c r="Z60" s="65" t="s">
        <v>91</v>
      </c>
      <c r="AA60" s="66" t="s">
        <v>113</v>
      </c>
      <c r="AB60" s="60" t="s">
        <v>114</v>
      </c>
      <c r="AC60" s="60" t="s">
        <v>114</v>
      </c>
      <c r="AD60" s="68">
        <v>6.4</v>
      </c>
      <c r="AE60" s="69" t="s">
        <v>108</v>
      </c>
    </row>
  </sheetData>
  <sheetProtection insertColumns="0" insertRows="0" insertHyperlinks="0" deleteColumns="0" deleteRows="0"/>
  <mergeCells count="11">
    <mergeCell ref="B1:F2"/>
    <mergeCell ref="H1:R1"/>
    <mergeCell ref="H2:R2"/>
    <mergeCell ref="O3:V3"/>
    <mergeCell ref="C4:I4"/>
    <mergeCell ref="O4:V4"/>
    <mergeCell ref="A7:E7"/>
    <mergeCell ref="G7:K7"/>
    <mergeCell ref="M7:Q7"/>
    <mergeCell ref="S7:W7"/>
    <mergeCell ref="C3:G3"/>
  </mergeCells>
  <conditionalFormatting sqref="H14:K16 T14:W16 N14:Q16">
    <cfRule type="expression" priority="3" dxfId="0" stopIfTrue="1">
      <formula>IF($C$3="12-14ans",1,0)</formula>
    </cfRule>
  </conditionalFormatting>
  <dataValidations count="4">
    <dataValidation allowBlank="1" showErrorMessage="1" sqref="J17"/>
    <dataValidation showInputMessage="1" showErrorMessage="1" sqref="S7:W7 G7:K7 M7:Q7 C3:G3"/>
    <dataValidation type="list" allowBlank="1" showInputMessage="1" showErrorMessage="1" sqref="U9:U16 C9:C13 I9:I16 O9:O16">
      <formula1>position</formula1>
    </dataValidation>
    <dataValidation type="list" allowBlank="1" showInputMessage="1" showErrorMessage="1" sqref="T9:T16 B9:B13 H9:H16 N9:N16">
      <formula1>figure</formula1>
    </dataValidation>
  </dataValidations>
  <printOptions/>
  <pageMargins left="0.38" right="0.29" top="0.48" bottom="0.52" header="0.5118110236220472" footer="0.5118110236220472"/>
  <pageSetup fitToHeight="1" fitToWidth="1" horizontalDpi="1200" verticalDpi="1200" orientation="landscape" paperSize="9" scale="71" r:id="rId2"/>
  <rowBreaks count="1" manualBreakCount="1">
    <brk id="21" max="255" man="1"/>
  </rowBreaks>
  <colBreaks count="1" manualBreakCount="1">
    <brk id="2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view="pageBreakPreview" zoomScale="60" zoomScaleNormal="70" zoomScalePageLayoutView="0" workbookViewId="0" topLeftCell="A1">
      <selection activeCell="AI21" sqref="AI21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4" width="10.140625" style="0" bestFit="1" customWidth="1"/>
    <col min="5" max="5" width="6.7109375" style="0" customWidth="1"/>
    <col min="6" max="6" width="9.7109375" style="0" customWidth="1"/>
    <col min="7" max="7" width="2.7109375" style="0" customWidth="1"/>
    <col min="8" max="8" width="17.00390625" style="0" customWidth="1"/>
    <col min="9" max="9" width="2.57421875" style="0" customWidth="1"/>
    <col min="10" max="10" width="10.140625" style="0" bestFit="1" customWidth="1"/>
    <col min="11" max="11" width="6.28125" style="0" customWidth="1"/>
    <col min="12" max="12" width="12.28125" style="0" customWidth="1"/>
    <col min="13" max="13" width="3.57421875" style="0" customWidth="1"/>
    <col min="14" max="14" width="17.421875" style="0" customWidth="1"/>
    <col min="15" max="15" width="5.00390625" style="0" customWidth="1"/>
    <col min="16" max="16" width="11.421875" style="0" customWidth="1"/>
    <col min="17" max="17" width="7.421875" style="0" customWidth="1"/>
    <col min="18" max="18" width="7.28125" style="0" customWidth="1"/>
    <col min="19" max="19" width="3.57421875" style="0" customWidth="1"/>
    <col min="20" max="20" width="16.7109375" style="0" customWidth="1"/>
    <col min="21" max="21" width="4.28125" style="0" customWidth="1"/>
    <col min="22" max="22" width="10.28125" style="0" bestFit="1" customWidth="1"/>
    <col min="23" max="23" width="6.7109375" style="0" customWidth="1"/>
    <col min="24" max="24" width="3.57421875" style="0" customWidth="1"/>
    <col min="25" max="25" width="11.421875" style="0" hidden="1" customWidth="1"/>
    <col min="26" max="26" width="35.57421875" style="0" hidden="1" customWidth="1"/>
    <col min="27" max="27" width="11.28125" style="0" hidden="1" customWidth="1"/>
    <col min="28" max="28" width="15.57421875" style="0" hidden="1" customWidth="1"/>
    <col min="29" max="29" width="15.28125" style="0" hidden="1" customWidth="1"/>
    <col min="30" max="30" width="14.8515625" style="0" hidden="1" customWidth="1"/>
    <col min="31" max="31" width="11.421875" style="53" hidden="1" customWidth="1"/>
    <col min="32" max="33" width="11.421875" style="0" hidden="1" customWidth="1"/>
  </cols>
  <sheetData>
    <row r="1" spans="1:33" ht="51" customHeight="1">
      <c r="A1" s="1"/>
      <c r="B1" s="115" t="s">
        <v>0</v>
      </c>
      <c r="C1" s="115"/>
      <c r="D1" s="115"/>
      <c r="E1" s="115"/>
      <c r="F1" s="115"/>
      <c r="G1" s="1"/>
      <c r="H1" s="116" t="s">
        <v>1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"/>
      <c r="T1" s="1"/>
      <c r="U1" s="2"/>
      <c r="V1" s="1"/>
      <c r="W1" s="1"/>
      <c r="X1" s="1"/>
      <c r="Y1" s="1"/>
      <c r="Z1" s="1"/>
      <c r="AA1" s="1"/>
      <c r="AB1" s="1"/>
      <c r="AC1" s="1"/>
      <c r="AD1" s="1"/>
      <c r="AE1" s="55"/>
      <c r="AF1" s="1"/>
      <c r="AG1" s="1"/>
    </row>
    <row r="2" spans="1:33" ht="27.75" customHeight="1">
      <c r="A2" s="1"/>
      <c r="B2" s="115"/>
      <c r="C2" s="115"/>
      <c r="D2" s="115"/>
      <c r="E2" s="115"/>
      <c r="F2" s="115"/>
      <c r="G2" s="1"/>
      <c r="H2" s="117" t="s">
        <v>2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"/>
      <c r="T2" s="1"/>
      <c r="U2" s="2"/>
      <c r="V2" s="1"/>
      <c r="W2" s="1"/>
      <c r="X2" s="1"/>
      <c r="Y2" s="1"/>
      <c r="Z2" s="1"/>
      <c r="AA2" s="1"/>
      <c r="AB2" s="1"/>
      <c r="AC2" s="1"/>
      <c r="AD2" s="1"/>
      <c r="AE2" s="55"/>
      <c r="AF2" s="1"/>
      <c r="AG2" s="1"/>
    </row>
    <row r="3" spans="1:33" ht="52.5" customHeight="1">
      <c r="A3" s="3"/>
      <c r="B3" s="4" t="s">
        <v>3</v>
      </c>
      <c r="C3" s="138" t="s">
        <v>145</v>
      </c>
      <c r="D3" s="138"/>
      <c r="E3" s="138"/>
      <c r="F3" s="138"/>
      <c r="G3" s="138"/>
      <c r="H3" s="4" t="s">
        <v>4</v>
      </c>
      <c r="I3" s="99" t="s">
        <v>150</v>
      </c>
      <c r="J3" s="1"/>
      <c r="K3" s="1"/>
      <c r="L3" s="1"/>
      <c r="M3" s="1"/>
      <c r="N3" s="6" t="s">
        <v>6</v>
      </c>
      <c r="O3" s="121"/>
      <c r="P3" s="121"/>
      <c r="Q3" s="121"/>
      <c r="R3" s="121"/>
      <c r="S3" s="121"/>
      <c r="T3" s="121"/>
      <c r="U3" s="121"/>
      <c r="V3" s="121"/>
      <c r="W3" s="3"/>
      <c r="X3" s="3"/>
      <c r="Y3" s="3"/>
      <c r="Z3" s="3"/>
      <c r="AA3" s="3"/>
      <c r="AB3" s="3"/>
      <c r="AC3" s="3"/>
      <c r="AD3" s="3"/>
      <c r="AE3" s="55"/>
      <c r="AF3" s="3"/>
      <c r="AG3" s="3"/>
    </row>
    <row r="4" spans="1:33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"/>
      <c r="K4" s="1"/>
      <c r="L4" s="3"/>
      <c r="M4" s="1"/>
      <c r="N4" s="6" t="s">
        <v>8</v>
      </c>
      <c r="O4" s="123"/>
      <c r="P4" s="123"/>
      <c r="Q4" s="123"/>
      <c r="R4" s="123"/>
      <c r="S4" s="123"/>
      <c r="T4" s="123"/>
      <c r="U4" s="123"/>
      <c r="V4" s="123"/>
      <c r="W4" s="1"/>
      <c r="X4" s="1"/>
      <c r="Y4" s="1"/>
      <c r="Z4" s="1"/>
      <c r="AA4" s="1"/>
      <c r="AB4" s="1"/>
      <c r="AC4" s="1"/>
      <c r="AD4" s="1"/>
      <c r="AE4" s="55"/>
      <c r="AF4" s="1"/>
      <c r="AG4" s="1"/>
    </row>
    <row r="5" spans="1:33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7"/>
      <c r="V5" s="1"/>
      <c r="W5" s="8"/>
      <c r="X5" s="1"/>
      <c r="Y5" s="1"/>
      <c r="Z5" s="1"/>
      <c r="AA5" s="1"/>
      <c r="AB5" s="1"/>
      <c r="AC5" s="1"/>
      <c r="AD5" s="1"/>
      <c r="AE5" s="55"/>
      <c r="AF5" s="1"/>
      <c r="AG5" s="1"/>
    </row>
    <row r="6" spans="1:33" ht="7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  <c r="S6" s="2"/>
      <c r="T6" s="2"/>
      <c r="U6" s="7"/>
      <c r="V6" s="1"/>
      <c r="W6" s="8"/>
      <c r="X6" s="1"/>
      <c r="Y6" s="1"/>
      <c r="Z6" s="1"/>
      <c r="AA6" s="1"/>
      <c r="AB6" s="1"/>
      <c r="AC6" s="1"/>
      <c r="AD6" s="1"/>
      <c r="AE6" s="55"/>
      <c r="AF6" s="1"/>
      <c r="AG6" s="1"/>
    </row>
    <row r="7" spans="1:33" ht="18">
      <c r="A7" s="112" t="s">
        <v>47</v>
      </c>
      <c r="B7" s="112"/>
      <c r="C7" s="112"/>
      <c r="D7" s="112"/>
      <c r="E7" s="112"/>
      <c r="F7" s="9"/>
      <c r="G7" s="112" t="s">
        <v>48</v>
      </c>
      <c r="H7" s="112"/>
      <c r="I7" s="112"/>
      <c r="J7" s="112"/>
      <c r="K7" s="112"/>
      <c r="L7" s="1"/>
      <c r="M7" s="112" t="s">
        <v>142</v>
      </c>
      <c r="N7" s="112"/>
      <c r="O7" s="112"/>
      <c r="P7" s="112"/>
      <c r="Q7" s="112"/>
      <c r="R7" s="2"/>
      <c r="S7" s="112" t="s">
        <v>144</v>
      </c>
      <c r="T7" s="112"/>
      <c r="U7" s="112"/>
      <c r="V7" s="112"/>
      <c r="W7" s="112"/>
      <c r="X7" s="2"/>
      <c r="Y7" s="1"/>
      <c r="Z7" s="1"/>
      <c r="AA7" s="1"/>
      <c r="AB7" s="1"/>
      <c r="AC7" s="1"/>
      <c r="AD7" s="1"/>
      <c r="AE7" s="55"/>
      <c r="AF7" s="1"/>
      <c r="AG7" s="1"/>
    </row>
    <row r="8" spans="1:33" ht="35.25">
      <c r="A8" s="10" t="s">
        <v>11</v>
      </c>
      <c r="B8" s="1"/>
      <c r="C8" s="11" t="s">
        <v>12</v>
      </c>
      <c r="D8" s="74" t="s">
        <v>124</v>
      </c>
      <c r="E8" s="11" t="s">
        <v>13</v>
      </c>
      <c r="F8" s="1"/>
      <c r="G8" s="10" t="s">
        <v>11</v>
      </c>
      <c r="H8" s="1"/>
      <c r="I8" s="11" t="s">
        <v>12</v>
      </c>
      <c r="J8" s="74" t="s">
        <v>124</v>
      </c>
      <c r="K8" s="11" t="s">
        <v>13</v>
      </c>
      <c r="L8" s="1"/>
      <c r="M8" s="10" t="s">
        <v>11</v>
      </c>
      <c r="N8" s="1"/>
      <c r="O8" s="11" t="s">
        <v>12</v>
      </c>
      <c r="P8" s="74" t="s">
        <v>124</v>
      </c>
      <c r="Q8" s="11" t="s">
        <v>13</v>
      </c>
      <c r="R8" s="2"/>
      <c r="S8" s="10" t="s">
        <v>11</v>
      </c>
      <c r="T8" s="1"/>
      <c r="U8" s="11" t="s">
        <v>12</v>
      </c>
      <c r="V8" s="74" t="s">
        <v>124</v>
      </c>
      <c r="W8" s="11" t="s">
        <v>13</v>
      </c>
      <c r="X8" s="2"/>
      <c r="Y8" s="1"/>
      <c r="Z8" s="1"/>
      <c r="AA8" s="1"/>
      <c r="AB8" s="1"/>
      <c r="AC8" s="1"/>
      <c r="AD8" s="1"/>
      <c r="AE8" s="55"/>
      <c r="AF8" s="1"/>
      <c r="AG8" s="1"/>
    </row>
    <row r="9" spans="1:33" ht="30" customHeight="1">
      <c r="A9" s="13">
        <v>1</v>
      </c>
      <c r="B9" s="14"/>
      <c r="C9" s="15"/>
      <c r="D9" s="19">
        <f aca="true" t="shared" si="0" ref="D9:D16">IF(B9="","",IF(C9="-",VLOOKUP(B9,matrice_diff,2,FALSE),IF(C9="O",VLOOKUP(B9,matrice_diff,3,FALSE),IF(C9="&lt;",VLOOKUP(B9,matrice_diff,4,FALSE),IF(C9="/",VLOOKUP(B9,matrice_diff,5,FALSE),VLOOKUP(B9,matrice_diff,2,FALSE))))))</f>
      </c>
      <c r="E9" s="17"/>
      <c r="F9" s="18">
        <f>IF(B9="","",CONCATENATE(VLOOKUP(B9,numerique,6,FALSE)," ",IF(C9="#","",C9)))</f>
      </c>
      <c r="G9" s="13">
        <v>1</v>
      </c>
      <c r="H9" s="14"/>
      <c r="I9" s="15"/>
      <c r="J9" s="19">
        <f aca="true" t="shared" si="1" ref="J9:J16">IF(H9="","",IF(I9="-",VLOOKUP(H9,matrice_diff,2,FALSE),IF(I9="O",VLOOKUP(H9,matrice_diff,3,FALSE),IF(I9="&lt;",VLOOKUP(H9,matrice_diff,4,FALSE),IF(I9="/",VLOOKUP(H9,matrice_diff,5,FALSE),VLOOKUP(H9,matrice_diff,2,FALSE))))))</f>
      </c>
      <c r="K9" s="17"/>
      <c r="L9" s="18">
        <f aca="true" t="shared" si="2" ref="L9:L16">IF(H9="","",CONCATENATE(VLOOKUP(H9,numerique,6,FALSE)," ",IF(I9="#","",I9)))</f>
      </c>
      <c r="M9" s="13">
        <v>1</v>
      </c>
      <c r="N9" s="14"/>
      <c r="O9" s="15"/>
      <c r="P9" s="16">
        <f aca="true" t="shared" si="3" ref="P9:P16">IF(N9="","",IF(O9="-",VLOOKUP(N9,matrice_diff,2,FALSE),IF(O9="O",VLOOKUP(N9,matrice_diff,3,FALSE),IF(O9="&lt;",VLOOKUP(N9,matrice_diff,4,FALSE),IF(O9="/",VLOOKUP(N9,matrice_diff,5,FALSE),VLOOKUP(N9,matrice_diff,2,FALSE))))))</f>
      </c>
      <c r="Q9" s="17"/>
      <c r="R9" s="2"/>
      <c r="S9" s="13">
        <v>1</v>
      </c>
      <c r="T9" s="14"/>
      <c r="U9" s="15"/>
      <c r="V9" s="16">
        <f aca="true" t="shared" si="4" ref="V9:V16">IF(T9="","",IF(U9="-",VLOOKUP(T9,matrice_diff,2,FALSE),IF(U9="O",VLOOKUP(T9,matrice_diff,3,FALSE),IF(U9="&lt;",VLOOKUP(T9,matrice_diff,4,FALSE),IF(U9="/",VLOOKUP(T9,matrice_diff,5,FALSE),VLOOKUP(T9,matrice_diff,2,FALSE))))))</f>
      </c>
      <c r="W9" s="17"/>
      <c r="X9" s="18">
        <f aca="true" t="shared" si="5" ref="X9:X17">IF(T9="","",CONCATENATE(VLOOKUP(T9,numerique,6,FALSE)," ",IF(U9="#","",U9)))</f>
      </c>
      <c r="Y9" s="20"/>
      <c r="Z9" s="20"/>
      <c r="AA9" s="20"/>
      <c r="AB9" s="20"/>
      <c r="AC9" s="20"/>
      <c r="AD9" s="20"/>
      <c r="AE9" s="50"/>
      <c r="AF9" s="20"/>
      <c r="AG9" s="20"/>
    </row>
    <row r="10" spans="1:33" ht="30" customHeight="1">
      <c r="A10" s="13">
        <v>2</v>
      </c>
      <c r="B10" s="14"/>
      <c r="C10" s="15"/>
      <c r="D10" s="19">
        <f t="shared" si="0"/>
      </c>
      <c r="E10" s="17"/>
      <c r="F10" s="18">
        <f>IF(B10="","",CONCATENATE(VLOOKUP(B10,numerique,6,FALSE)," ",IF(C10="#","",C10)))</f>
      </c>
      <c r="G10" s="13">
        <v>2</v>
      </c>
      <c r="H10" s="14"/>
      <c r="I10" s="15"/>
      <c r="J10" s="19">
        <f t="shared" si="1"/>
      </c>
      <c r="K10" s="17"/>
      <c r="L10" s="18">
        <f t="shared" si="2"/>
      </c>
      <c r="M10" s="13">
        <v>2</v>
      </c>
      <c r="N10" s="14"/>
      <c r="O10" s="15"/>
      <c r="P10" s="16">
        <f t="shared" si="3"/>
      </c>
      <c r="Q10" s="17"/>
      <c r="R10" s="2"/>
      <c r="S10" s="13">
        <v>2</v>
      </c>
      <c r="T10" s="14"/>
      <c r="U10" s="15"/>
      <c r="V10" s="16">
        <f t="shared" si="4"/>
      </c>
      <c r="W10" s="17"/>
      <c r="X10" s="18">
        <f t="shared" si="5"/>
      </c>
      <c r="Y10" s="20"/>
      <c r="Z10" s="20"/>
      <c r="AA10" s="20"/>
      <c r="AB10" s="20"/>
      <c r="AC10" s="20"/>
      <c r="AD10" s="20"/>
      <c r="AE10" s="50"/>
      <c r="AF10" s="20"/>
      <c r="AG10" s="20"/>
    </row>
    <row r="11" spans="1:33" ht="30" customHeight="1">
      <c r="A11" s="13">
        <v>3</v>
      </c>
      <c r="B11" s="14"/>
      <c r="C11" s="15"/>
      <c r="D11" s="19">
        <f t="shared" si="0"/>
      </c>
      <c r="E11" s="17"/>
      <c r="F11" s="18">
        <f>IF(B11="","",CONCATENATE(VLOOKUP(B11,numerique,6,FALSE)," ",IF(C11="#","",C11)))</f>
      </c>
      <c r="G11" s="13">
        <v>3</v>
      </c>
      <c r="H11" s="14"/>
      <c r="I11" s="15"/>
      <c r="J11" s="19">
        <f t="shared" si="1"/>
      </c>
      <c r="K11" s="17"/>
      <c r="L11" s="18">
        <f t="shared" si="2"/>
      </c>
      <c r="M11" s="13">
        <v>3</v>
      </c>
      <c r="N11" s="14"/>
      <c r="O11" s="15"/>
      <c r="P11" s="16">
        <f t="shared" si="3"/>
      </c>
      <c r="Q11" s="17"/>
      <c r="R11" s="2"/>
      <c r="S11" s="13">
        <v>3</v>
      </c>
      <c r="T11" s="14"/>
      <c r="U11" s="15"/>
      <c r="V11" s="16">
        <f t="shared" si="4"/>
      </c>
      <c r="W11" s="17"/>
      <c r="X11" s="18">
        <f t="shared" si="5"/>
      </c>
      <c r="Y11" s="20"/>
      <c r="Z11" s="20"/>
      <c r="AA11" s="20"/>
      <c r="AB11" s="20"/>
      <c r="AC11" s="20"/>
      <c r="AD11" s="20"/>
      <c r="AE11" s="50"/>
      <c r="AF11" s="20"/>
      <c r="AG11" s="20"/>
    </row>
    <row r="12" spans="1:33" ht="30" customHeight="1">
      <c r="A12" s="13">
        <v>4</v>
      </c>
      <c r="B12" s="14"/>
      <c r="C12" s="15"/>
      <c r="D12" s="19">
        <f t="shared" si="0"/>
      </c>
      <c r="E12" s="17"/>
      <c r="F12" s="18">
        <f>IF(B12="","",CONCATENATE(VLOOKUP(B12,numerique,6,FALSE)," ",IF(C12="#","",C12)))</f>
      </c>
      <c r="G12" s="13">
        <v>4</v>
      </c>
      <c r="H12" s="14"/>
      <c r="I12" s="15"/>
      <c r="J12" s="19">
        <f t="shared" si="1"/>
      </c>
      <c r="K12" s="17"/>
      <c r="L12" s="18">
        <f t="shared" si="2"/>
      </c>
      <c r="M12" s="13">
        <v>4</v>
      </c>
      <c r="N12" s="14"/>
      <c r="O12" s="15"/>
      <c r="P12" s="16">
        <f t="shared" si="3"/>
      </c>
      <c r="Q12" s="17"/>
      <c r="R12" s="2"/>
      <c r="S12" s="13">
        <v>4</v>
      </c>
      <c r="T12" s="14"/>
      <c r="U12" s="15"/>
      <c r="V12" s="16">
        <f t="shared" si="4"/>
      </c>
      <c r="W12" s="17"/>
      <c r="X12" s="18">
        <f t="shared" si="5"/>
      </c>
      <c r="Y12" s="20"/>
      <c r="Z12" s="20"/>
      <c r="AA12" s="20"/>
      <c r="AB12" s="20"/>
      <c r="AC12" s="20"/>
      <c r="AD12" s="20"/>
      <c r="AE12" s="50"/>
      <c r="AF12" s="20"/>
      <c r="AG12" s="20"/>
    </row>
    <row r="13" spans="1:33" ht="30" customHeight="1">
      <c r="A13" s="13">
        <v>5</v>
      </c>
      <c r="B13" s="14"/>
      <c r="C13" s="21"/>
      <c r="D13" s="19">
        <f t="shared" si="0"/>
      </c>
      <c r="E13" s="17"/>
      <c r="F13" s="18">
        <f>IF(B13="","",CONCATENATE(VLOOKUP(B13,numerique,6,FALSE)," ",IF(C13="#","",C13)))</f>
      </c>
      <c r="G13" s="13">
        <v>5</v>
      </c>
      <c r="H13" s="14"/>
      <c r="I13" s="21"/>
      <c r="J13" s="19">
        <f t="shared" si="1"/>
      </c>
      <c r="K13" s="17"/>
      <c r="L13" s="18">
        <f t="shared" si="2"/>
      </c>
      <c r="M13" s="13">
        <v>5</v>
      </c>
      <c r="N13" s="14"/>
      <c r="O13" s="15"/>
      <c r="P13" s="16">
        <f t="shared" si="3"/>
      </c>
      <c r="Q13" s="17"/>
      <c r="R13" s="2"/>
      <c r="S13" s="13">
        <v>5</v>
      </c>
      <c r="T13" s="14"/>
      <c r="U13" s="15"/>
      <c r="V13" s="16">
        <f t="shared" si="4"/>
      </c>
      <c r="W13" s="17"/>
      <c r="X13" s="18">
        <f t="shared" si="5"/>
      </c>
      <c r="Y13" s="20"/>
      <c r="Z13" s="20"/>
      <c r="AA13" s="20"/>
      <c r="AB13" s="20"/>
      <c r="AC13" s="20"/>
      <c r="AD13" s="20"/>
      <c r="AE13" s="50"/>
      <c r="AF13" s="20"/>
      <c r="AG13" s="20"/>
    </row>
    <row r="14" spans="1:33" ht="30" customHeight="1">
      <c r="A14" s="13">
        <v>6</v>
      </c>
      <c r="B14" s="14"/>
      <c r="C14" s="21"/>
      <c r="D14" s="19">
        <f t="shared" si="0"/>
      </c>
      <c r="E14" s="17"/>
      <c r="F14" s="18">
        <f>IF(B14="","",CONCATENATE(VLOOKUP(B14,numerique,6,FALSE)," ",C14))</f>
      </c>
      <c r="G14" s="13">
        <v>6</v>
      </c>
      <c r="H14" s="14"/>
      <c r="I14" s="21"/>
      <c r="J14" s="19">
        <f t="shared" si="1"/>
      </c>
      <c r="K14" s="17"/>
      <c r="L14" s="18">
        <f t="shared" si="2"/>
      </c>
      <c r="M14" s="13">
        <v>6</v>
      </c>
      <c r="N14" s="14"/>
      <c r="O14" s="21"/>
      <c r="P14" s="19">
        <f t="shared" si="3"/>
      </c>
      <c r="Q14" s="17"/>
      <c r="R14" s="2"/>
      <c r="S14" s="13">
        <v>6</v>
      </c>
      <c r="T14" s="14"/>
      <c r="U14" s="21"/>
      <c r="V14" s="19">
        <f t="shared" si="4"/>
      </c>
      <c r="W14" s="17"/>
      <c r="X14" s="18">
        <f t="shared" si="5"/>
      </c>
      <c r="Y14" s="20"/>
      <c r="Z14" s="20"/>
      <c r="AA14" s="20"/>
      <c r="AB14" s="20"/>
      <c r="AC14" s="20"/>
      <c r="AD14" s="20"/>
      <c r="AE14" s="50"/>
      <c r="AF14" s="20"/>
      <c r="AG14" s="20"/>
    </row>
    <row r="15" spans="1:33" ht="30" customHeight="1">
      <c r="A15" s="13">
        <v>7</v>
      </c>
      <c r="B15" s="14"/>
      <c r="C15" s="21"/>
      <c r="D15" s="19">
        <f t="shared" si="0"/>
      </c>
      <c r="E15" s="17"/>
      <c r="F15" s="18">
        <f>IF(B15="","",CONCATENATE(VLOOKUP(B15,numerique,6,FALSE)," ",C15))</f>
      </c>
      <c r="G15" s="13">
        <v>7</v>
      </c>
      <c r="H15" s="14"/>
      <c r="I15" s="21"/>
      <c r="J15" s="19">
        <f t="shared" si="1"/>
      </c>
      <c r="K15" s="17"/>
      <c r="L15" s="18">
        <f t="shared" si="2"/>
      </c>
      <c r="M15" s="13">
        <v>7</v>
      </c>
      <c r="N15" s="14"/>
      <c r="O15" s="21"/>
      <c r="P15" s="19">
        <f t="shared" si="3"/>
      </c>
      <c r="Q15" s="17"/>
      <c r="R15" s="2"/>
      <c r="S15" s="13">
        <v>7</v>
      </c>
      <c r="T15" s="14"/>
      <c r="U15" s="21"/>
      <c r="V15" s="19">
        <f t="shared" si="4"/>
      </c>
      <c r="W15" s="17"/>
      <c r="X15" s="18">
        <f t="shared" si="5"/>
      </c>
      <c r="Y15" s="20"/>
      <c r="Z15" s="20"/>
      <c r="AA15" s="20"/>
      <c r="AB15" s="20"/>
      <c r="AC15" s="20"/>
      <c r="AD15" s="20"/>
      <c r="AE15" s="50"/>
      <c r="AF15" s="20"/>
      <c r="AG15" s="20"/>
    </row>
    <row r="16" spans="1:33" ht="30" customHeight="1" thickBot="1">
      <c r="A16" s="13">
        <v>8</v>
      </c>
      <c r="B16" s="14"/>
      <c r="C16" s="21"/>
      <c r="D16" s="19">
        <f t="shared" si="0"/>
      </c>
      <c r="E16" s="17"/>
      <c r="F16" s="18">
        <f>IF(B16="","",CONCATENATE(VLOOKUP(B16,numerique,6,FALSE)," ",C16))</f>
      </c>
      <c r="G16" s="13">
        <v>8</v>
      </c>
      <c r="H16" s="14"/>
      <c r="I16" s="21"/>
      <c r="J16" s="19">
        <f t="shared" si="1"/>
      </c>
      <c r="K16" s="17"/>
      <c r="L16" s="18">
        <f t="shared" si="2"/>
      </c>
      <c r="M16" s="13">
        <v>8</v>
      </c>
      <c r="N16" s="14"/>
      <c r="O16" s="21"/>
      <c r="P16" s="19">
        <f t="shared" si="3"/>
      </c>
      <c r="Q16" s="17"/>
      <c r="R16" s="2"/>
      <c r="S16" s="13">
        <v>8</v>
      </c>
      <c r="T16" s="14"/>
      <c r="U16" s="21"/>
      <c r="V16" s="19">
        <f t="shared" si="4"/>
      </c>
      <c r="W16" s="17"/>
      <c r="X16" s="18">
        <f t="shared" si="5"/>
      </c>
      <c r="Y16" s="20"/>
      <c r="Z16" s="20"/>
      <c r="AA16" s="20"/>
      <c r="AB16" s="20"/>
      <c r="AC16" s="20"/>
      <c r="AD16" s="20"/>
      <c r="AE16" s="50"/>
      <c r="AF16" s="20"/>
      <c r="AG16" s="20"/>
    </row>
    <row r="17" spans="1:33" ht="29.25" customHeight="1" thickBot="1">
      <c r="A17" s="22"/>
      <c r="B17" s="27"/>
      <c r="C17" s="28" t="s">
        <v>17</v>
      </c>
      <c r="D17" s="24">
        <f>SUM(D9:D16)</f>
        <v>0</v>
      </c>
      <c r="E17" s="29"/>
      <c r="F17" s="26"/>
      <c r="G17" s="22"/>
      <c r="H17" s="27"/>
      <c r="I17" s="28" t="s">
        <v>17</v>
      </c>
      <c r="J17" s="24">
        <f>SUM(J9:J16)</f>
        <v>0</v>
      </c>
      <c r="K17" s="29"/>
      <c r="L17" s="1"/>
      <c r="M17" s="22"/>
      <c r="N17" s="22"/>
      <c r="O17" s="23" t="s">
        <v>17</v>
      </c>
      <c r="P17" s="24">
        <f>SUM(P9:P16)</f>
        <v>0</v>
      </c>
      <c r="Q17" s="25"/>
      <c r="R17" s="2"/>
      <c r="S17" s="22"/>
      <c r="T17" s="22"/>
      <c r="U17" s="23" t="s">
        <v>17</v>
      </c>
      <c r="V17" s="24">
        <f>SUM(V9:V16)</f>
        <v>0</v>
      </c>
      <c r="W17" s="25"/>
      <c r="X17" s="18">
        <f t="shared" si="5"/>
      </c>
      <c r="Y17" s="22"/>
      <c r="Z17" s="22"/>
      <c r="AA17" s="22"/>
      <c r="AB17" s="22"/>
      <c r="AC17" s="22"/>
      <c r="AD17" s="22"/>
      <c r="AE17" s="51"/>
      <c r="AF17" s="22"/>
      <c r="AG17" s="22"/>
    </row>
    <row r="18" spans="1:33" ht="18.75" thickBot="1">
      <c r="A18" s="22"/>
      <c r="B18" s="22"/>
      <c r="C18" s="28"/>
      <c r="D18" s="1"/>
      <c r="E18" s="1"/>
      <c r="F18" s="26"/>
      <c r="G18" s="22"/>
      <c r="H18" s="27"/>
      <c r="I18" s="33"/>
      <c r="J18" s="32"/>
      <c r="K18" s="32"/>
      <c r="L18" s="1"/>
      <c r="M18" s="1"/>
      <c r="N18" s="1"/>
      <c r="O18" s="1"/>
      <c r="P18" s="1"/>
      <c r="Q18" s="1"/>
      <c r="R18" s="2"/>
      <c r="S18" s="22"/>
      <c r="T18" s="22"/>
      <c r="U18" s="35"/>
      <c r="V18" s="31"/>
      <c r="W18" s="32"/>
      <c r="X18" s="34"/>
      <c r="Y18" s="22"/>
      <c r="Z18" s="22"/>
      <c r="AA18" s="22"/>
      <c r="AB18" s="22"/>
      <c r="AC18" s="22"/>
      <c r="AD18" s="22"/>
      <c r="AE18" s="51"/>
      <c r="AF18" s="22"/>
      <c r="AG18" s="22"/>
    </row>
    <row r="19" spans="1:33" ht="22.5" customHeight="1" thickBot="1">
      <c r="A19" s="1"/>
      <c r="B19" s="1"/>
      <c r="C19" s="1"/>
      <c r="D19" s="1"/>
      <c r="E19" s="1"/>
      <c r="F19" s="1"/>
      <c r="G19" s="1"/>
      <c r="H19" s="36"/>
      <c r="I19" s="28" t="s">
        <v>46</v>
      </c>
      <c r="J19" s="37">
        <f>SUM(D17+J17)</f>
        <v>0</v>
      </c>
      <c r="K19" s="1"/>
      <c r="L19" s="1"/>
      <c r="M19" s="1"/>
      <c r="N19" s="1"/>
      <c r="O19" s="1"/>
      <c r="P19" s="1"/>
      <c r="Q19" s="1"/>
      <c r="R19" s="2"/>
      <c r="S19" s="2"/>
      <c r="T19" s="2"/>
      <c r="U19" s="7"/>
      <c r="V19" s="1"/>
      <c r="W19" s="8"/>
      <c r="X19" s="1"/>
      <c r="Y19" s="1"/>
      <c r="Z19" s="1"/>
      <c r="AA19" s="1"/>
      <c r="AB19" s="1"/>
      <c r="AC19" s="1"/>
      <c r="AD19" s="1"/>
      <c r="AE19" s="56"/>
      <c r="AF19" s="1"/>
      <c r="AG19" s="1"/>
    </row>
    <row r="20" spans="1:3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  <c r="S20" s="2"/>
      <c r="T20" s="2"/>
      <c r="U20" s="7"/>
      <c r="V20" s="1"/>
      <c r="X20" s="38" t="s">
        <v>18</v>
      </c>
      <c r="Y20" s="1"/>
      <c r="Z20" s="1"/>
      <c r="AA20" s="1"/>
      <c r="AB20" s="1"/>
      <c r="AC20" s="1"/>
      <c r="AD20" s="1"/>
      <c r="AE20" s="56"/>
      <c r="AF20" s="1"/>
      <c r="AG20" s="1"/>
    </row>
    <row r="21" spans="1:3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  <c r="S21" s="2"/>
      <c r="T21" s="2"/>
      <c r="U21" s="7"/>
      <c r="V21" s="1"/>
      <c r="W21" s="1"/>
      <c r="X21" s="1"/>
      <c r="Y21" s="1"/>
      <c r="Z21" s="1"/>
      <c r="AA21" s="1"/>
      <c r="AB21" s="1"/>
      <c r="AC21" s="1"/>
      <c r="AD21" s="1"/>
      <c r="AE21" s="56"/>
      <c r="AF21" s="1"/>
      <c r="AG21" s="1"/>
    </row>
    <row r="22" spans="1:3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  <c r="S22" s="2"/>
      <c r="T22" s="2"/>
      <c r="U22" s="7"/>
      <c r="V22" s="1"/>
      <c r="W22" s="1"/>
      <c r="X22" s="1"/>
      <c r="Y22" s="1"/>
      <c r="Z22" s="1"/>
      <c r="AA22" s="1"/>
      <c r="AB22" s="1"/>
      <c r="AC22" s="1"/>
      <c r="AD22" s="1"/>
      <c r="AE22" s="56"/>
      <c r="AF22" s="1"/>
      <c r="AG22" s="1"/>
    </row>
    <row r="23" spans="1:3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  <c r="S23" s="2"/>
      <c r="T23" s="2"/>
      <c r="U23" s="7"/>
      <c r="V23" s="1"/>
      <c r="W23" s="8"/>
      <c r="X23" s="1"/>
      <c r="Y23" s="1"/>
      <c r="Z23" s="1"/>
      <c r="AA23" s="1"/>
      <c r="AB23" s="1"/>
      <c r="AC23" s="1"/>
      <c r="AD23" s="1"/>
      <c r="AE23" s="56"/>
      <c r="AF23" s="1"/>
      <c r="AG23" s="1"/>
    </row>
    <row r="24" spans="1:3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  <c r="S24" s="2"/>
      <c r="T24" s="2"/>
      <c r="U24" s="7"/>
      <c r="V24" s="1"/>
      <c r="W24" s="8"/>
      <c r="X24" s="1"/>
      <c r="Y24" s="1"/>
      <c r="Z24" s="1"/>
      <c r="AA24" s="1"/>
      <c r="AB24" s="1"/>
      <c r="AC24" s="1"/>
      <c r="AD24" s="1"/>
      <c r="AE24" s="56"/>
      <c r="AF24" s="1"/>
      <c r="AG24" s="1"/>
    </row>
    <row r="25" spans="1:33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2"/>
      <c r="V25" s="39"/>
      <c r="W25" s="39"/>
      <c r="X25" s="39"/>
      <c r="Y25" s="39"/>
      <c r="Z25" s="39"/>
      <c r="AA25" s="12" t="s">
        <v>15</v>
      </c>
      <c r="AB25" s="12" t="s">
        <v>19</v>
      </c>
      <c r="AC25" s="12" t="s">
        <v>16</v>
      </c>
      <c r="AD25" s="12" t="s">
        <v>20</v>
      </c>
      <c r="AE25" s="57"/>
      <c r="AF25" s="39"/>
      <c r="AG25" s="40" t="s">
        <v>112</v>
      </c>
    </row>
    <row r="26" spans="1:33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12"/>
      <c r="V26" s="39"/>
      <c r="W26" s="39"/>
      <c r="X26" s="39"/>
      <c r="Y26" s="39"/>
      <c r="Z26" s="58" t="s">
        <v>22</v>
      </c>
      <c r="AA26" s="59">
        <v>0.1</v>
      </c>
      <c r="AB26" s="60" t="s">
        <v>114</v>
      </c>
      <c r="AC26" s="60" t="s">
        <v>114</v>
      </c>
      <c r="AD26" s="60" t="s">
        <v>114</v>
      </c>
      <c r="AE26" s="61" t="s">
        <v>23</v>
      </c>
      <c r="AF26" s="39"/>
      <c r="AG26" s="40" t="s">
        <v>19</v>
      </c>
    </row>
    <row r="27" spans="1:33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12"/>
      <c r="V27" s="39"/>
      <c r="W27" s="39"/>
      <c r="X27" s="39"/>
      <c r="Y27" s="39"/>
      <c r="Z27" s="58" t="s">
        <v>24</v>
      </c>
      <c r="AA27" s="59">
        <v>0.1</v>
      </c>
      <c r="AB27" s="60" t="s">
        <v>114</v>
      </c>
      <c r="AC27" s="60" t="s">
        <v>114</v>
      </c>
      <c r="AD27" s="60" t="s">
        <v>114</v>
      </c>
      <c r="AE27" s="61" t="s">
        <v>25</v>
      </c>
      <c r="AF27" s="39"/>
      <c r="AG27" s="40" t="s">
        <v>16</v>
      </c>
    </row>
    <row r="28" spans="1:33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12"/>
      <c r="V28" s="39"/>
      <c r="W28" s="39"/>
      <c r="X28" s="39"/>
      <c r="Y28" s="39"/>
      <c r="Z28" s="58" t="s">
        <v>27</v>
      </c>
      <c r="AA28" s="59">
        <v>0.1</v>
      </c>
      <c r="AB28" s="60" t="s">
        <v>114</v>
      </c>
      <c r="AC28" s="60" t="s">
        <v>114</v>
      </c>
      <c r="AD28" s="60" t="s">
        <v>114</v>
      </c>
      <c r="AE28" s="61" t="s">
        <v>5</v>
      </c>
      <c r="AF28" s="39"/>
      <c r="AG28" s="40" t="s">
        <v>20</v>
      </c>
    </row>
    <row r="29" spans="1:33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12"/>
      <c r="V29" s="39"/>
      <c r="W29" s="39"/>
      <c r="X29" s="39"/>
      <c r="Y29" s="39"/>
      <c r="Z29" s="58" t="s">
        <v>29</v>
      </c>
      <c r="AA29" s="59">
        <v>0.2</v>
      </c>
      <c r="AB29" s="60" t="s">
        <v>114</v>
      </c>
      <c r="AC29" s="60" t="s">
        <v>114</v>
      </c>
      <c r="AD29" s="60" t="s">
        <v>114</v>
      </c>
      <c r="AE29" s="61" t="s">
        <v>30</v>
      </c>
      <c r="AF29" s="39"/>
      <c r="AG29" s="39"/>
    </row>
    <row r="30" spans="1:33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12"/>
      <c r="V30" s="39"/>
      <c r="W30" s="39"/>
      <c r="X30" s="39"/>
      <c r="Y30" s="39"/>
      <c r="Z30" s="62" t="s">
        <v>31</v>
      </c>
      <c r="AA30" s="63" t="s">
        <v>32</v>
      </c>
      <c r="AB30" s="63" t="s">
        <v>32</v>
      </c>
      <c r="AC30" s="63" t="s">
        <v>32</v>
      </c>
      <c r="AD30" s="63" t="s">
        <v>32</v>
      </c>
      <c r="AE30" s="64"/>
      <c r="AF30" s="39"/>
      <c r="AG30" s="39"/>
    </row>
    <row r="31" spans="1:33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12"/>
      <c r="V31" s="39"/>
      <c r="W31" s="39"/>
      <c r="X31" s="39"/>
      <c r="Y31" s="39"/>
      <c r="Z31" s="65" t="s">
        <v>33</v>
      </c>
      <c r="AA31" s="66" t="s">
        <v>113</v>
      </c>
      <c r="AB31" s="66">
        <v>0.5</v>
      </c>
      <c r="AC31" s="66">
        <v>0.6</v>
      </c>
      <c r="AD31" s="66">
        <v>0.6</v>
      </c>
      <c r="AE31" s="67" t="s">
        <v>34</v>
      </c>
      <c r="AF31" s="39"/>
      <c r="AG31" s="39"/>
    </row>
    <row r="32" spans="1:33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12"/>
      <c r="V32" s="39"/>
      <c r="W32" s="39"/>
      <c r="X32" s="39"/>
      <c r="Y32" s="39"/>
      <c r="Z32" s="65" t="s">
        <v>35</v>
      </c>
      <c r="AA32" s="66" t="s">
        <v>113</v>
      </c>
      <c r="AB32" s="66">
        <v>0.5</v>
      </c>
      <c r="AC32" s="66">
        <v>0.6</v>
      </c>
      <c r="AD32" s="60">
        <v>0.6</v>
      </c>
      <c r="AE32" s="67" t="s">
        <v>36</v>
      </c>
      <c r="AF32" s="39"/>
      <c r="AG32" s="39"/>
    </row>
    <row r="33" spans="1:33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41"/>
      <c r="S33" s="41"/>
      <c r="T33" s="41"/>
      <c r="U33" s="42"/>
      <c r="V33" s="9"/>
      <c r="W33" s="9"/>
      <c r="X33" s="9"/>
      <c r="Y33" s="9"/>
      <c r="Z33" s="65" t="s">
        <v>37</v>
      </c>
      <c r="AA33" s="66">
        <v>0.8</v>
      </c>
      <c r="AB33" s="60" t="s">
        <v>114</v>
      </c>
      <c r="AC33" s="60" t="s">
        <v>114</v>
      </c>
      <c r="AD33" s="60" t="s">
        <v>114</v>
      </c>
      <c r="AE33" s="67" t="s">
        <v>110</v>
      </c>
      <c r="AF33" s="9"/>
      <c r="AG33" s="9"/>
    </row>
    <row r="34" spans="1:33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41"/>
      <c r="S34" s="41"/>
      <c r="T34" s="41"/>
      <c r="U34" s="42"/>
      <c r="V34" s="9"/>
      <c r="W34" s="9"/>
      <c r="X34" s="9"/>
      <c r="Y34" s="9"/>
      <c r="Z34" s="65" t="s">
        <v>55</v>
      </c>
      <c r="AA34" s="66">
        <v>1</v>
      </c>
      <c r="AB34" s="60" t="s">
        <v>114</v>
      </c>
      <c r="AC34" s="60" t="s">
        <v>114</v>
      </c>
      <c r="AD34" s="60" t="s">
        <v>114</v>
      </c>
      <c r="AE34" s="67" t="s">
        <v>56</v>
      </c>
      <c r="AF34" s="9"/>
      <c r="AG34" s="9"/>
    </row>
    <row r="35" spans="1:33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41"/>
      <c r="S35" s="41"/>
      <c r="T35" s="41"/>
      <c r="U35" s="42"/>
      <c r="V35" s="9"/>
      <c r="W35" s="9"/>
      <c r="X35" s="9"/>
      <c r="Y35" s="9"/>
      <c r="Z35" s="65" t="s">
        <v>57</v>
      </c>
      <c r="AA35" s="66">
        <v>1.2</v>
      </c>
      <c r="AB35" s="60" t="s">
        <v>114</v>
      </c>
      <c r="AC35" s="60" t="s">
        <v>114</v>
      </c>
      <c r="AD35" s="60" t="s">
        <v>114</v>
      </c>
      <c r="AE35" s="67" t="s">
        <v>58</v>
      </c>
      <c r="AF35" s="9"/>
      <c r="AG35" s="9"/>
    </row>
    <row r="36" spans="1:3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41"/>
      <c r="S36" s="41"/>
      <c r="T36" s="41"/>
      <c r="U36" s="42"/>
      <c r="V36" s="9"/>
      <c r="W36" s="9"/>
      <c r="X36" s="9"/>
      <c r="Y36" s="9"/>
      <c r="Z36" s="65" t="s">
        <v>59</v>
      </c>
      <c r="AA36" s="66">
        <v>1.4</v>
      </c>
      <c r="AB36" s="60" t="s">
        <v>114</v>
      </c>
      <c r="AC36" s="60" t="s">
        <v>114</v>
      </c>
      <c r="AD36" s="60" t="s">
        <v>114</v>
      </c>
      <c r="AE36" s="67" t="s">
        <v>60</v>
      </c>
      <c r="AF36" s="9"/>
      <c r="AG36" s="9"/>
    </row>
    <row r="37" spans="1:3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41"/>
      <c r="S37" s="41"/>
      <c r="T37" s="41"/>
      <c r="U37" s="42"/>
      <c r="V37" s="9"/>
      <c r="W37" s="9"/>
      <c r="X37" s="9"/>
      <c r="Y37" s="9"/>
      <c r="Z37" s="65" t="s">
        <v>61</v>
      </c>
      <c r="AA37" s="66">
        <v>1.7</v>
      </c>
      <c r="AB37" s="60" t="s">
        <v>114</v>
      </c>
      <c r="AC37" s="60" t="s">
        <v>114</v>
      </c>
      <c r="AD37" s="60" t="s">
        <v>114</v>
      </c>
      <c r="AE37" s="67" t="s">
        <v>62</v>
      </c>
      <c r="AF37" s="9"/>
      <c r="AG37" s="9"/>
    </row>
    <row r="38" spans="1:3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41"/>
      <c r="S38" s="41"/>
      <c r="T38" s="41"/>
      <c r="U38" s="42"/>
      <c r="V38" s="9"/>
      <c r="W38" s="9"/>
      <c r="X38" s="9"/>
      <c r="Y38" s="9"/>
      <c r="Z38" s="65" t="s">
        <v>38</v>
      </c>
      <c r="AA38" s="66">
        <v>0.9</v>
      </c>
      <c r="AB38" s="66" t="s">
        <v>114</v>
      </c>
      <c r="AC38" s="66" t="s">
        <v>114</v>
      </c>
      <c r="AD38" s="60" t="s">
        <v>114</v>
      </c>
      <c r="AE38" s="67" t="s">
        <v>39</v>
      </c>
      <c r="AF38" s="9"/>
      <c r="AG38" s="9"/>
    </row>
    <row r="39" spans="1:3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41"/>
      <c r="S39" s="41"/>
      <c r="T39" s="41"/>
      <c r="U39" s="42"/>
      <c r="V39" s="9"/>
      <c r="W39" s="9"/>
      <c r="X39" s="9"/>
      <c r="Y39" s="9"/>
      <c r="Z39" s="65" t="s">
        <v>63</v>
      </c>
      <c r="AA39" s="66">
        <v>1.1</v>
      </c>
      <c r="AB39" s="66" t="s">
        <v>114</v>
      </c>
      <c r="AC39" s="66" t="s">
        <v>114</v>
      </c>
      <c r="AD39" s="60" t="s">
        <v>114</v>
      </c>
      <c r="AE39" s="67" t="s">
        <v>40</v>
      </c>
      <c r="AF39" s="9"/>
      <c r="AG39" s="9"/>
    </row>
    <row r="40" spans="1:3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41"/>
      <c r="S40" s="41"/>
      <c r="T40" s="41"/>
      <c r="U40" s="42"/>
      <c r="V40" s="9"/>
      <c r="W40" s="9"/>
      <c r="X40" s="9"/>
      <c r="Y40" s="9"/>
      <c r="Z40" s="65" t="s">
        <v>64</v>
      </c>
      <c r="AA40" s="66">
        <v>1.3</v>
      </c>
      <c r="AB40" s="66" t="s">
        <v>114</v>
      </c>
      <c r="AC40" s="66" t="s">
        <v>114</v>
      </c>
      <c r="AD40" s="60" t="s">
        <v>114</v>
      </c>
      <c r="AE40" s="67" t="s">
        <v>41</v>
      </c>
      <c r="AF40" s="9"/>
      <c r="AG40" s="9"/>
    </row>
    <row r="41" spans="1:3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41"/>
      <c r="S41" s="41"/>
      <c r="T41" s="41"/>
      <c r="U41" s="42"/>
      <c r="V41" s="9"/>
      <c r="W41" s="9"/>
      <c r="X41" s="9"/>
      <c r="Y41" s="9"/>
      <c r="Z41" s="65" t="s">
        <v>65</v>
      </c>
      <c r="AA41" s="66">
        <v>1.6</v>
      </c>
      <c r="AB41" s="66" t="s">
        <v>114</v>
      </c>
      <c r="AC41" s="66" t="s">
        <v>114</v>
      </c>
      <c r="AD41" s="60" t="s">
        <v>114</v>
      </c>
      <c r="AE41" s="67" t="s">
        <v>66</v>
      </c>
      <c r="AF41" s="9"/>
      <c r="AG41" s="9"/>
    </row>
    <row r="42" spans="1:3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41"/>
      <c r="S42" s="41"/>
      <c r="T42" s="41"/>
      <c r="U42" s="42"/>
      <c r="V42" s="9"/>
      <c r="W42" s="9"/>
      <c r="X42" s="9"/>
      <c r="Y42" s="9"/>
      <c r="Z42" s="65" t="s">
        <v>67</v>
      </c>
      <c r="AA42" s="66">
        <v>1.9</v>
      </c>
      <c r="AB42" s="66" t="s">
        <v>114</v>
      </c>
      <c r="AC42" s="66" t="s">
        <v>114</v>
      </c>
      <c r="AD42" s="60" t="s">
        <v>114</v>
      </c>
      <c r="AE42" s="67" t="s">
        <v>68</v>
      </c>
      <c r="AF42" s="9"/>
      <c r="AG42" s="9"/>
    </row>
    <row r="43" spans="1:3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41"/>
      <c r="S43" s="41"/>
      <c r="T43" s="41"/>
      <c r="U43" s="42"/>
      <c r="V43" s="9"/>
      <c r="W43" s="9"/>
      <c r="X43" s="9"/>
      <c r="Y43" s="9"/>
      <c r="Z43" s="65" t="s">
        <v>69</v>
      </c>
      <c r="AA43" s="66">
        <v>2.3</v>
      </c>
      <c r="AB43" s="66" t="s">
        <v>114</v>
      </c>
      <c r="AC43" s="66" t="s">
        <v>114</v>
      </c>
      <c r="AD43" s="60" t="s">
        <v>114</v>
      </c>
      <c r="AE43" s="67" t="s">
        <v>70</v>
      </c>
      <c r="AF43" s="9"/>
      <c r="AG43" s="9"/>
    </row>
    <row r="44" spans="1:3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41"/>
      <c r="S44" s="41"/>
      <c r="T44" s="41"/>
      <c r="U44" s="42"/>
      <c r="V44" s="9"/>
      <c r="W44" s="9"/>
      <c r="X44" s="9"/>
      <c r="Y44" s="9"/>
      <c r="Z44" s="65" t="s">
        <v>71</v>
      </c>
      <c r="AA44" s="66">
        <v>2.7</v>
      </c>
      <c r="AB44" s="66" t="s">
        <v>114</v>
      </c>
      <c r="AC44" s="66" t="s">
        <v>114</v>
      </c>
      <c r="AD44" s="60" t="s">
        <v>114</v>
      </c>
      <c r="AE44" s="67" t="s">
        <v>72</v>
      </c>
      <c r="AF44" s="9"/>
      <c r="AG44" s="9"/>
    </row>
    <row r="45" spans="1:3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41"/>
      <c r="S45" s="41"/>
      <c r="T45" s="41"/>
      <c r="U45" s="42"/>
      <c r="V45" s="9"/>
      <c r="W45" s="9"/>
      <c r="X45" s="9"/>
      <c r="Y45" s="9"/>
      <c r="Z45" s="65" t="s">
        <v>73</v>
      </c>
      <c r="AA45" s="66">
        <v>3.1</v>
      </c>
      <c r="AB45" s="66" t="s">
        <v>114</v>
      </c>
      <c r="AC45" s="66" t="s">
        <v>114</v>
      </c>
      <c r="AD45" s="66"/>
      <c r="AE45" s="67" t="s">
        <v>74</v>
      </c>
      <c r="AF45" s="9"/>
      <c r="AG45" s="9"/>
    </row>
    <row r="46" spans="1:3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41"/>
      <c r="S46" s="41"/>
      <c r="T46" s="41"/>
      <c r="U46" s="42"/>
      <c r="V46" s="9"/>
      <c r="W46" s="9"/>
      <c r="X46" s="9"/>
      <c r="Y46" s="9"/>
      <c r="Z46" s="62" t="s">
        <v>42</v>
      </c>
      <c r="AA46" s="63" t="s">
        <v>32</v>
      </c>
      <c r="AB46" s="63" t="s">
        <v>32</v>
      </c>
      <c r="AC46" s="63" t="s">
        <v>32</v>
      </c>
      <c r="AD46" s="63" t="s">
        <v>32</v>
      </c>
      <c r="AE46" s="64"/>
      <c r="AF46" s="9"/>
      <c r="AG46" s="9"/>
    </row>
    <row r="47" spans="1:3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41"/>
      <c r="S47" s="41"/>
      <c r="T47" s="41"/>
      <c r="U47" s="42"/>
      <c r="V47" s="9"/>
      <c r="W47" s="9"/>
      <c r="X47" s="9"/>
      <c r="Y47" s="9"/>
      <c r="Z47" s="65" t="s">
        <v>43</v>
      </c>
      <c r="AA47" s="66" t="s">
        <v>113</v>
      </c>
      <c r="AB47" s="68">
        <v>2</v>
      </c>
      <c r="AC47" s="68">
        <v>2.2</v>
      </c>
      <c r="AD47" s="68">
        <v>2.4</v>
      </c>
      <c r="AE47" s="67" t="s">
        <v>75</v>
      </c>
      <c r="AF47" s="9"/>
      <c r="AG47" s="9"/>
    </row>
    <row r="48" spans="1:3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41"/>
      <c r="S48" s="41"/>
      <c r="T48" s="41"/>
      <c r="U48" s="42"/>
      <c r="V48" s="9"/>
      <c r="W48" s="9"/>
      <c r="X48" s="9"/>
      <c r="Y48" s="9"/>
      <c r="Z48" s="65" t="s">
        <v>14</v>
      </c>
      <c r="AA48" s="66" t="s">
        <v>113</v>
      </c>
      <c r="AB48" s="60">
        <v>2.2</v>
      </c>
      <c r="AC48" s="60">
        <v>2.4</v>
      </c>
      <c r="AD48" s="68">
        <v>2.6</v>
      </c>
      <c r="AE48" s="67" t="s">
        <v>76</v>
      </c>
      <c r="AF48" s="9"/>
      <c r="AG48" s="9"/>
    </row>
    <row r="49" spans="26:31" ht="12.75">
      <c r="Z49" s="65" t="s">
        <v>77</v>
      </c>
      <c r="AA49" s="66" t="s">
        <v>113</v>
      </c>
      <c r="AB49" s="60">
        <v>2.4</v>
      </c>
      <c r="AC49" s="60">
        <v>2.6</v>
      </c>
      <c r="AD49" s="68" t="s">
        <v>114</v>
      </c>
      <c r="AE49" s="67" t="s">
        <v>78</v>
      </c>
    </row>
    <row r="50" spans="26:31" ht="12.75">
      <c r="Z50" s="65" t="s">
        <v>79</v>
      </c>
      <c r="AA50" s="66" t="s">
        <v>113</v>
      </c>
      <c r="AB50" s="60">
        <v>2.2</v>
      </c>
      <c r="AC50" s="60">
        <v>2.4</v>
      </c>
      <c r="AD50" s="68">
        <v>2.6</v>
      </c>
      <c r="AE50" s="67" t="s">
        <v>80</v>
      </c>
    </row>
    <row r="51" spans="26:31" ht="12.75">
      <c r="Z51" s="65" t="s">
        <v>81</v>
      </c>
      <c r="AA51" s="66" t="s">
        <v>113</v>
      </c>
      <c r="AB51" s="60">
        <v>2.4</v>
      </c>
      <c r="AC51" s="60">
        <v>2.6</v>
      </c>
      <c r="AD51" s="68">
        <v>2.8</v>
      </c>
      <c r="AE51" s="67" t="s">
        <v>82</v>
      </c>
    </row>
    <row r="52" spans="26:31" ht="12.75">
      <c r="Z52" s="65" t="s">
        <v>83</v>
      </c>
      <c r="AA52" s="66" t="s">
        <v>113</v>
      </c>
      <c r="AB52" s="60">
        <v>2.4</v>
      </c>
      <c r="AC52" s="60">
        <v>2.6</v>
      </c>
      <c r="AD52" s="68">
        <v>2.8</v>
      </c>
      <c r="AE52" s="67" t="s">
        <v>111</v>
      </c>
    </row>
    <row r="53" spans="26:31" ht="12.75">
      <c r="Z53" s="65" t="s">
        <v>44</v>
      </c>
      <c r="AA53" s="66" t="s">
        <v>113</v>
      </c>
      <c r="AB53" s="60">
        <v>3.2</v>
      </c>
      <c r="AC53" s="60" t="s">
        <v>114</v>
      </c>
      <c r="AD53" s="68">
        <v>3.6</v>
      </c>
      <c r="AE53" s="69" t="s">
        <v>102</v>
      </c>
    </row>
    <row r="54" spans="26:31" ht="12.75">
      <c r="Z54" s="65" t="s">
        <v>84</v>
      </c>
      <c r="AA54" s="66" t="s">
        <v>113</v>
      </c>
      <c r="AB54" s="60">
        <v>3.2</v>
      </c>
      <c r="AC54" s="60">
        <v>3.4</v>
      </c>
      <c r="AD54" s="68">
        <v>3.6</v>
      </c>
      <c r="AE54" s="67" t="s">
        <v>85</v>
      </c>
    </row>
    <row r="55" spans="26:31" ht="12.75">
      <c r="Z55" s="65" t="s">
        <v>86</v>
      </c>
      <c r="AA55" s="66" t="s">
        <v>113</v>
      </c>
      <c r="AB55" s="60">
        <v>3.2</v>
      </c>
      <c r="AC55" s="60">
        <v>3.4</v>
      </c>
      <c r="AD55" s="68">
        <v>3.6</v>
      </c>
      <c r="AE55" s="67" t="s">
        <v>103</v>
      </c>
    </row>
    <row r="56" spans="26:31" ht="12.75">
      <c r="Z56" s="65" t="s">
        <v>148</v>
      </c>
      <c r="AA56" s="66" t="s">
        <v>113</v>
      </c>
      <c r="AB56" s="60">
        <v>3.8</v>
      </c>
      <c r="AC56" s="60" t="s">
        <v>114</v>
      </c>
      <c r="AD56" s="68">
        <v>4.2</v>
      </c>
      <c r="AE56" s="69" t="s">
        <v>104</v>
      </c>
    </row>
    <row r="57" spans="26:31" ht="12.75">
      <c r="Z57" s="65" t="s">
        <v>88</v>
      </c>
      <c r="AA57" s="66" t="s">
        <v>113</v>
      </c>
      <c r="AB57" s="60">
        <v>4.4</v>
      </c>
      <c r="AC57" s="60" t="s">
        <v>114</v>
      </c>
      <c r="AD57" s="68">
        <v>4.8</v>
      </c>
      <c r="AE57" s="69" t="s">
        <v>105</v>
      </c>
    </row>
    <row r="58" spans="26:31" ht="12.75">
      <c r="Z58" s="65" t="s">
        <v>89</v>
      </c>
      <c r="AA58" s="66" t="s">
        <v>113</v>
      </c>
      <c r="AB58" s="60">
        <v>4.4</v>
      </c>
      <c r="AC58" s="60" t="s">
        <v>114</v>
      </c>
      <c r="AD58" s="68">
        <v>4.8</v>
      </c>
      <c r="AE58" s="69" t="s">
        <v>106</v>
      </c>
    </row>
    <row r="59" spans="26:31" ht="12.75">
      <c r="Z59" s="65" t="s">
        <v>90</v>
      </c>
      <c r="AA59" s="66" t="s">
        <v>113</v>
      </c>
      <c r="AB59" s="60">
        <v>4.4</v>
      </c>
      <c r="AC59" s="60" t="s">
        <v>114</v>
      </c>
      <c r="AD59" s="68">
        <v>4.8</v>
      </c>
      <c r="AE59" s="69" t="s">
        <v>107</v>
      </c>
    </row>
    <row r="60" spans="26:31" ht="12.75">
      <c r="Z60" s="65" t="s">
        <v>91</v>
      </c>
      <c r="AA60" s="66" t="s">
        <v>113</v>
      </c>
      <c r="AB60" s="60" t="s">
        <v>114</v>
      </c>
      <c r="AC60" s="60" t="s">
        <v>114</v>
      </c>
      <c r="AD60" s="68">
        <v>6.4</v>
      </c>
      <c r="AE60" s="69" t="s">
        <v>108</v>
      </c>
    </row>
  </sheetData>
  <sheetProtection insertColumns="0" insertRows="0" insertHyperlinks="0" deleteColumns="0" deleteRows="0"/>
  <mergeCells count="11">
    <mergeCell ref="A7:E7"/>
    <mergeCell ref="G7:K7"/>
    <mergeCell ref="M7:Q7"/>
    <mergeCell ref="S7:W7"/>
    <mergeCell ref="B1:F2"/>
    <mergeCell ref="H1:R1"/>
    <mergeCell ref="H2:R2"/>
    <mergeCell ref="C3:G3"/>
    <mergeCell ref="O3:V3"/>
    <mergeCell ref="C4:I4"/>
    <mergeCell ref="O4:V4"/>
  </mergeCells>
  <conditionalFormatting sqref="H14:K16 T14:W16 N14:Q16 B14:E16">
    <cfRule type="expression" priority="2" dxfId="0" stopIfTrue="1">
      <formula>IF($C$3="12-14ans",1,0)</formula>
    </cfRule>
  </conditionalFormatting>
  <dataValidations count="4">
    <dataValidation type="list" allowBlank="1" showInputMessage="1" showErrorMessage="1" sqref="T9:T16 B9:B16 H9:H16 N9:N16">
      <formula1>figure</formula1>
    </dataValidation>
    <dataValidation type="list" allowBlank="1" showInputMessage="1" showErrorMessage="1" sqref="U9:U16 C9:C16 I9:I16 O9:O16">
      <formula1>position</formula1>
    </dataValidation>
    <dataValidation showInputMessage="1" showErrorMessage="1" sqref="S7:W7 C3:G3 M7:Q7 G7:K7"/>
    <dataValidation allowBlank="1" showErrorMessage="1" sqref="J17 D17"/>
  </dataValidations>
  <printOptions/>
  <pageMargins left="0.38" right="0.29" top="0.48" bottom="0.52" header="0.5118110236220472" footer="0.5118110236220472"/>
  <pageSetup fitToHeight="1" fitToWidth="1" horizontalDpi="1200" verticalDpi="1200" orientation="landscape" paperSize="9" scale="71" r:id="rId2"/>
  <rowBreaks count="1" manualBreakCount="1">
    <brk id="21" max="255" man="1"/>
  </rowBreaks>
  <colBreaks count="1" manualBreakCount="1">
    <brk id="2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9"/>
  <sheetViews>
    <sheetView view="pageBreakPreview" zoomScale="70" zoomScaleNormal="85" zoomScaleSheetLayoutView="70" zoomScalePageLayoutView="0" workbookViewId="0" topLeftCell="A1">
      <selection activeCell="O7" sqref="O7:T7"/>
    </sheetView>
  </sheetViews>
  <sheetFormatPr defaultColWidth="11.421875" defaultRowHeight="12.75"/>
  <cols>
    <col min="1" max="1" width="2.7109375" style="0" customWidth="1"/>
    <col min="2" max="2" width="17.7109375" style="0" customWidth="1"/>
    <col min="3" max="3" width="3.00390625" style="0" customWidth="1"/>
    <col min="4" max="5" width="10.28125" style="0" bestFit="1" customWidth="1"/>
    <col min="6" max="6" width="6.7109375" style="0" customWidth="1"/>
    <col min="7" max="7" width="3.00390625" style="0" customWidth="1"/>
    <col min="8" max="8" width="2.7109375" style="0" customWidth="1"/>
    <col min="9" max="9" width="17.00390625" style="0" customWidth="1"/>
    <col min="10" max="10" width="3.7109375" style="0" customWidth="1"/>
    <col min="11" max="12" width="10.28125" style="0" bestFit="1" customWidth="1"/>
    <col min="13" max="13" width="6.28125" style="0" customWidth="1"/>
    <col min="14" max="14" width="8.00390625" style="0" customWidth="1"/>
    <col min="15" max="15" width="3.28125" style="0" customWidth="1"/>
    <col min="16" max="16" width="17.8515625" style="0" customWidth="1"/>
    <col min="17" max="17" width="3.421875" style="0" customWidth="1"/>
    <col min="18" max="19" width="10.28125" style="0" bestFit="1" customWidth="1"/>
    <col min="20" max="20" width="5.8515625" style="0" customWidth="1"/>
    <col min="21" max="21" width="4.7109375" style="0" customWidth="1"/>
    <col min="22" max="22" width="31.421875" style="0" customWidth="1"/>
    <col min="23" max="23" width="16.7109375" style="0" customWidth="1"/>
    <col min="24" max="24" width="4.28125" style="0" customWidth="1"/>
    <col min="25" max="26" width="10.28125" style="0" customWidth="1"/>
    <col min="27" max="27" width="4.28125" style="0" hidden="1" customWidth="1"/>
    <col min="28" max="28" width="2.140625" style="0" hidden="1" customWidth="1"/>
    <col min="29" max="29" width="4.8515625" style="0" hidden="1" customWidth="1"/>
    <col min="30" max="30" width="35.57421875" style="0" hidden="1" customWidth="1"/>
    <col min="31" max="31" width="11.421875" style="0" hidden="1" customWidth="1"/>
    <col min="32" max="34" width="14.00390625" style="0" hidden="1" customWidth="1"/>
    <col min="35" max="35" width="11.421875" style="0" hidden="1" customWidth="1"/>
    <col min="36" max="36" width="11.421875" style="53" hidden="1" customWidth="1"/>
    <col min="37" max="38" width="11.421875" style="0" hidden="1" customWidth="1"/>
  </cols>
  <sheetData>
    <row r="1" spans="1:38" ht="51" customHeight="1">
      <c r="A1" s="1"/>
      <c r="B1" s="115" t="s">
        <v>0</v>
      </c>
      <c r="C1" s="115"/>
      <c r="D1" s="115"/>
      <c r="E1" s="115"/>
      <c r="F1" s="115"/>
      <c r="G1" s="115"/>
      <c r="H1" s="1"/>
      <c r="I1" s="116" t="s">
        <v>1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55"/>
      <c r="AK1" s="1"/>
      <c r="AL1" s="1"/>
    </row>
    <row r="2" spans="1:38" ht="27.75" customHeight="1">
      <c r="A2" s="1"/>
      <c r="B2" s="115"/>
      <c r="C2" s="115"/>
      <c r="D2" s="115"/>
      <c r="E2" s="115"/>
      <c r="F2" s="115"/>
      <c r="G2" s="115"/>
      <c r="H2" s="1"/>
      <c r="I2" s="117" t="s">
        <v>2</v>
      </c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"/>
      <c r="W2" s="1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55"/>
      <c r="AK2" s="1"/>
      <c r="AL2" s="1"/>
    </row>
    <row r="3" spans="1:38" ht="52.5" customHeight="1">
      <c r="A3" s="3"/>
      <c r="B3" s="4" t="s">
        <v>3</v>
      </c>
      <c r="C3" s="126"/>
      <c r="D3" s="126"/>
      <c r="E3" s="126"/>
      <c r="F3" s="126"/>
      <c r="G3" s="126"/>
      <c r="H3" s="1"/>
      <c r="I3" s="4" t="s">
        <v>4</v>
      </c>
      <c r="J3" s="5"/>
      <c r="K3" s="1"/>
      <c r="L3" s="1"/>
      <c r="M3" s="1"/>
      <c r="N3" s="1"/>
      <c r="O3" s="1"/>
      <c r="P3" s="6" t="s">
        <v>6</v>
      </c>
      <c r="Q3" s="127"/>
      <c r="R3" s="127"/>
      <c r="S3" s="127"/>
      <c r="T3" s="127"/>
      <c r="U3" s="127"/>
      <c r="V3" s="3"/>
      <c r="W3" s="3"/>
      <c r="X3" s="2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55"/>
      <c r="AK3" s="3"/>
      <c r="AL3" s="3"/>
    </row>
    <row r="4" spans="1:38" ht="33.75" customHeight="1">
      <c r="A4" s="1"/>
      <c r="B4" s="6" t="s">
        <v>7</v>
      </c>
      <c r="C4" s="122"/>
      <c r="D4" s="122"/>
      <c r="E4" s="122"/>
      <c r="F4" s="122"/>
      <c r="G4" s="122"/>
      <c r="H4" s="122"/>
      <c r="I4" s="122"/>
      <c r="J4" s="122"/>
      <c r="K4" s="1"/>
      <c r="L4" s="1"/>
      <c r="M4" s="1"/>
      <c r="N4" s="3"/>
      <c r="O4" s="1"/>
      <c r="P4" s="6" t="s">
        <v>8</v>
      </c>
      <c r="Q4" s="122"/>
      <c r="R4" s="122"/>
      <c r="S4" s="122"/>
      <c r="T4" s="122"/>
      <c r="U4" s="122"/>
      <c r="V4" s="1"/>
      <c r="W4" s="1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55"/>
      <c r="AK4" s="1"/>
      <c r="AL4" s="1"/>
    </row>
    <row r="5" spans="1:3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7"/>
      <c r="Y5" s="1"/>
      <c r="Z5" s="1"/>
      <c r="AA5" s="8"/>
      <c r="AB5" s="1"/>
      <c r="AC5" s="1"/>
      <c r="AD5" s="1"/>
      <c r="AE5" s="1"/>
      <c r="AF5" s="1"/>
      <c r="AG5" s="1"/>
      <c r="AH5" s="1"/>
      <c r="AI5" s="1"/>
      <c r="AJ5" s="55"/>
      <c r="AK5" s="1"/>
      <c r="AL5" s="1"/>
    </row>
    <row r="6" spans="1:38" ht="24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7"/>
      <c r="Y6" s="1"/>
      <c r="Z6" s="1"/>
      <c r="AA6" s="8"/>
      <c r="AB6" s="1"/>
      <c r="AC6" s="1"/>
      <c r="AD6" s="1"/>
      <c r="AE6" s="1"/>
      <c r="AF6" s="1"/>
      <c r="AG6" s="1"/>
      <c r="AH6" s="1"/>
      <c r="AI6" s="1"/>
      <c r="AJ6" s="55"/>
      <c r="AK6" s="1"/>
      <c r="AL6" s="1"/>
    </row>
    <row r="7" spans="1:38" ht="18">
      <c r="A7" s="112" t="s">
        <v>47</v>
      </c>
      <c r="B7" s="112"/>
      <c r="C7" s="112"/>
      <c r="D7" s="112"/>
      <c r="E7" s="112"/>
      <c r="F7" s="112"/>
      <c r="G7" s="9"/>
      <c r="H7" s="112" t="s">
        <v>48</v>
      </c>
      <c r="I7" s="112"/>
      <c r="J7" s="112"/>
      <c r="K7" s="112"/>
      <c r="L7" s="112"/>
      <c r="M7" s="112"/>
      <c r="N7" s="1"/>
      <c r="O7" s="112" t="s">
        <v>159</v>
      </c>
      <c r="P7" s="112"/>
      <c r="Q7" s="112"/>
      <c r="R7" s="112"/>
      <c r="S7" s="112"/>
      <c r="T7" s="112"/>
      <c r="U7" s="2"/>
      <c r="V7" s="2"/>
      <c r="W7" s="2"/>
      <c r="X7" s="7"/>
      <c r="Y7" s="1"/>
      <c r="Z7" s="1"/>
      <c r="AA7" s="8"/>
      <c r="AB7" s="2"/>
      <c r="AC7" s="1"/>
      <c r="AD7" s="1"/>
      <c r="AE7" s="1"/>
      <c r="AF7" s="1"/>
      <c r="AG7" s="1"/>
      <c r="AH7" s="1"/>
      <c r="AI7" s="1"/>
      <c r="AJ7" s="55"/>
      <c r="AK7" s="1"/>
      <c r="AL7" s="1"/>
    </row>
    <row r="8" spans="1:38" ht="39.75" customHeight="1">
      <c r="A8" s="10" t="s">
        <v>11</v>
      </c>
      <c r="B8" s="1"/>
      <c r="C8" s="11" t="s">
        <v>12</v>
      </c>
      <c r="D8" s="74" t="s">
        <v>123</v>
      </c>
      <c r="E8" s="74" t="s">
        <v>156</v>
      </c>
      <c r="F8" s="11" t="s">
        <v>157</v>
      </c>
      <c r="G8" s="1"/>
      <c r="H8" s="10" t="s">
        <v>11</v>
      </c>
      <c r="I8" s="1"/>
      <c r="J8" s="11" t="s">
        <v>12</v>
      </c>
      <c r="K8" s="74" t="s">
        <v>123</v>
      </c>
      <c r="L8" s="74" t="s">
        <v>156</v>
      </c>
      <c r="M8" s="11" t="s">
        <v>157</v>
      </c>
      <c r="N8" s="1"/>
      <c r="O8" s="10" t="s">
        <v>11</v>
      </c>
      <c r="P8" s="1"/>
      <c r="Q8" s="11" t="s">
        <v>12</v>
      </c>
      <c r="R8" s="74" t="s">
        <v>123</v>
      </c>
      <c r="S8" s="74" t="s">
        <v>156</v>
      </c>
      <c r="T8" s="100" t="s">
        <v>158</v>
      </c>
      <c r="U8" s="12"/>
      <c r="V8" s="2"/>
      <c r="W8" s="2"/>
      <c r="X8" s="7"/>
      <c r="Y8" s="1"/>
      <c r="Z8" s="1"/>
      <c r="AA8" s="8"/>
      <c r="AB8" s="2"/>
      <c r="AC8" s="1"/>
      <c r="AD8" s="1"/>
      <c r="AE8" s="1"/>
      <c r="AF8" s="1"/>
      <c r="AG8" s="1"/>
      <c r="AH8" s="1"/>
      <c r="AI8" s="1"/>
      <c r="AJ8" s="55"/>
      <c r="AK8" s="1"/>
      <c r="AL8" s="1"/>
    </row>
    <row r="9" spans="1:38" ht="30" customHeight="1">
      <c r="A9" s="13">
        <v>1</v>
      </c>
      <c r="B9" s="14"/>
      <c r="C9" s="15"/>
      <c r="D9" s="16">
        <f aca="true" t="shared" si="0" ref="D9:D16">IF(B9="","",IF(C9="#",VLOOKUP(B9,matrice_diff,2,FALSE),IF(C9="O",VLOOKUP(B9,matrice_diff,3,FALSE),IF(C9="&lt;",VLOOKUP(B9,matrice_diff,4,FALSE),IF(C9="/",VLOOKUP(B9,matrice_diff,5,FALSE),VLOOKUP(B9,matrice_diff,2,FALSE))))))</f>
      </c>
      <c r="E9" s="80">
        <f aca="true" t="shared" si="1" ref="E9:E16">IF(B9="","",IF(C9="#",VLOOKUP(B9,matrice_diff,6,FALSE),IF(C9="O",VLOOKUP(B9,matrice_diff,3,FALSE),IF(C9="&lt;",VLOOKUP(B9,matrice_diff,4,FALSE),IF(C9="/",VLOOKUP(B9,matrice_diff,5,FALSE),VLOOKUP(B9,matrice_diff,6,FALSE))))))</f>
      </c>
      <c r="F9" s="17"/>
      <c r="G9" s="18"/>
      <c r="H9" s="13">
        <v>1</v>
      </c>
      <c r="I9" s="46"/>
      <c r="J9" s="15"/>
      <c r="K9" s="19">
        <f aca="true" t="shared" si="2" ref="K9:K16">IF(I9="","",IF(J9="#",VLOOKUP(I9,matrice_diff,2,FALSE),IF(J9="O",VLOOKUP(I9,matrice_diff,3,FALSE),IF(J9="&lt;",VLOOKUP(I9,matrice_diff,4,FALSE),IF(J9="/",VLOOKUP(I9,matrice_diff,5,FALSE),VLOOKUP(I9,matrice_diff,2,FALSE))))))</f>
      </c>
      <c r="L9" s="80">
        <f aca="true" t="shared" si="3" ref="L9:L16">IF(I9="","",IF(J9="#",VLOOKUP(I9,matrice_diff,6,FALSE),IF(J9="O",VLOOKUP(I9,matrice_diff,3,FALSE),IF(J9="&lt;",VLOOKUP(I9,matrice_diff,4,FALSE),IF(J9="/",VLOOKUP(I9,matrice_diff,5,FALSE),VLOOKUP(I9,matrice_diff,6,FALSE))))))</f>
      </c>
      <c r="M9" s="17"/>
      <c r="N9" s="18"/>
      <c r="O9" s="130">
        <v>1</v>
      </c>
      <c r="P9" s="124"/>
      <c r="Q9" s="136"/>
      <c r="R9" s="128">
        <f>IF(P9="","",IF(Q9="#",VLOOKUP(P9,matrice_diff,2,FALSE),IF(Q9="O",VLOOKUP(P9,matrice_diff,3,FALSE),IF(Q9="&lt;",VLOOKUP(P9,matrice_diff,4,FALSE),IF(Q9="/",VLOOKUP(P9,matrice_diff,5,FALSE),VLOOKUP(P9,matrice_diff,2,FALSE))))))</f>
      </c>
      <c r="S9" s="132">
        <f>IF(P9="","",IF(Q9="#",VLOOKUP(P9,matrice_diff,6,FALSE),IF(Q9="O",VLOOKUP(P9,matrice_diff,3,FALSE),IF(Q9="&lt;",VLOOKUP(P9,matrice_diff,4,FALSE),IF(Q9="/",VLOOKUP(P9,matrice_diff,5,FALSE),VLOOKUP(P9,matrice_diff,6,FALSE))))))</f>
      </c>
      <c r="T9" s="17"/>
      <c r="U9" s="18"/>
      <c r="V9" s="2"/>
      <c r="W9" s="2"/>
      <c r="X9" s="7"/>
      <c r="Y9" s="1"/>
      <c r="Z9" s="1"/>
      <c r="AA9" s="8"/>
      <c r="AB9" s="18"/>
      <c r="AC9" s="20"/>
      <c r="AD9" s="20"/>
      <c r="AE9" s="20"/>
      <c r="AF9" s="20"/>
      <c r="AG9" s="20"/>
      <c r="AH9" s="20"/>
      <c r="AI9" s="20"/>
      <c r="AJ9" s="50"/>
      <c r="AK9" s="20"/>
      <c r="AL9" s="20"/>
    </row>
    <row r="10" spans="1:38" ht="30" customHeight="1">
      <c r="A10" s="13">
        <v>2</v>
      </c>
      <c r="B10" s="14"/>
      <c r="C10" s="15"/>
      <c r="D10" s="16">
        <f t="shared" si="0"/>
      </c>
      <c r="E10" s="80">
        <f t="shared" si="1"/>
      </c>
      <c r="F10" s="17"/>
      <c r="G10" s="18"/>
      <c r="H10" s="13">
        <v>2</v>
      </c>
      <c r="I10" s="14"/>
      <c r="J10" s="15"/>
      <c r="K10" s="19">
        <f t="shared" si="2"/>
      </c>
      <c r="L10" s="80">
        <f t="shared" si="3"/>
      </c>
      <c r="M10" s="17"/>
      <c r="N10" s="18"/>
      <c r="O10" s="131"/>
      <c r="P10" s="125"/>
      <c r="Q10" s="137"/>
      <c r="R10" s="129"/>
      <c r="S10" s="133"/>
      <c r="T10" s="17"/>
      <c r="U10" s="18"/>
      <c r="V10" s="2"/>
      <c r="W10" s="2"/>
      <c r="X10" s="7"/>
      <c r="Y10" s="1"/>
      <c r="Z10" s="1"/>
      <c r="AA10" s="8"/>
      <c r="AB10" s="18"/>
      <c r="AC10" s="20"/>
      <c r="AD10" s="20"/>
      <c r="AE10" s="20"/>
      <c r="AF10" s="20"/>
      <c r="AG10" s="20"/>
      <c r="AH10" s="20"/>
      <c r="AI10" s="20"/>
      <c r="AJ10" s="50"/>
      <c r="AK10" s="20"/>
      <c r="AL10" s="20"/>
    </row>
    <row r="11" spans="1:38" ht="30" customHeight="1">
      <c r="A11" s="13">
        <v>3</v>
      </c>
      <c r="B11" s="14"/>
      <c r="C11" s="15"/>
      <c r="D11" s="16">
        <f t="shared" si="0"/>
      </c>
      <c r="E11" s="80">
        <f t="shared" si="1"/>
      </c>
      <c r="F11" s="17"/>
      <c r="G11" s="18"/>
      <c r="H11" s="13">
        <v>3</v>
      </c>
      <c r="I11" s="14"/>
      <c r="J11" s="15"/>
      <c r="K11" s="19">
        <f t="shared" si="2"/>
      </c>
      <c r="L11" s="80">
        <f t="shared" si="3"/>
      </c>
      <c r="M11" s="17"/>
      <c r="N11" s="18"/>
      <c r="O11" s="130">
        <v>2</v>
      </c>
      <c r="P11" s="124"/>
      <c r="Q11" s="136"/>
      <c r="R11" s="128">
        <f>IF(P11="","",IF(Q11="#",VLOOKUP(P11,matrice_diff,2,FALSE),IF(Q11="O",VLOOKUP(P11,matrice_diff,3,FALSE),IF(Q11="&lt;",VLOOKUP(P11,matrice_diff,4,FALSE),IF(Q11="/",VLOOKUP(P11,matrice_diff,5,FALSE),VLOOKUP(P11,matrice_diff,2,FALSE))))))</f>
      </c>
      <c r="S11" s="132">
        <f>IF(P11="","",IF(Q11="#",VLOOKUP(P11,matrice_diff,6,FALSE),IF(Q11="O",VLOOKUP(P11,matrice_diff,3,FALSE),IF(Q11="&lt;",VLOOKUP(P11,matrice_diff,4,FALSE),IF(Q11="/",VLOOKUP(P11,matrice_diff,5,FALSE),VLOOKUP(P11,matrice_diff,6,FALSE))))))</f>
      </c>
      <c r="T11" s="17"/>
      <c r="U11" s="18"/>
      <c r="V11" s="2"/>
      <c r="W11" s="2"/>
      <c r="X11" s="7"/>
      <c r="Y11" s="1"/>
      <c r="Z11" s="1"/>
      <c r="AA11" s="8"/>
      <c r="AB11" s="18"/>
      <c r="AC11" s="20"/>
      <c r="AD11" s="20"/>
      <c r="AE11" s="20"/>
      <c r="AF11" s="20"/>
      <c r="AG11" s="20"/>
      <c r="AH11" s="20"/>
      <c r="AI11" s="20"/>
      <c r="AJ11" s="50"/>
      <c r="AK11" s="20"/>
      <c r="AL11" s="20"/>
    </row>
    <row r="12" spans="1:38" ht="30" customHeight="1">
      <c r="A12" s="13">
        <v>4</v>
      </c>
      <c r="B12" s="14"/>
      <c r="C12" s="15"/>
      <c r="D12" s="16">
        <f t="shared" si="0"/>
      </c>
      <c r="E12" s="80">
        <f t="shared" si="1"/>
      </c>
      <c r="F12" s="17"/>
      <c r="G12" s="18"/>
      <c r="H12" s="13">
        <v>4</v>
      </c>
      <c r="I12" s="14"/>
      <c r="J12" s="15"/>
      <c r="K12" s="19">
        <f t="shared" si="2"/>
      </c>
      <c r="L12" s="80">
        <f t="shared" si="3"/>
      </c>
      <c r="M12" s="17"/>
      <c r="N12" s="18"/>
      <c r="O12" s="131"/>
      <c r="P12" s="125"/>
      <c r="Q12" s="137"/>
      <c r="R12" s="129"/>
      <c r="S12" s="133"/>
      <c r="T12" s="17"/>
      <c r="U12" s="18"/>
      <c r="V12" s="2"/>
      <c r="W12" s="2"/>
      <c r="X12" s="7"/>
      <c r="Y12" s="1"/>
      <c r="Z12" s="1"/>
      <c r="AA12" s="8"/>
      <c r="AB12" s="18"/>
      <c r="AC12" s="20"/>
      <c r="AD12" s="20"/>
      <c r="AE12" s="20"/>
      <c r="AF12" s="20"/>
      <c r="AG12" s="20"/>
      <c r="AH12" s="20"/>
      <c r="AI12" s="20"/>
      <c r="AJ12" s="50"/>
      <c r="AK12" s="20"/>
      <c r="AL12" s="20"/>
    </row>
    <row r="13" spans="1:38" ht="30" customHeight="1">
      <c r="A13" s="13">
        <v>5</v>
      </c>
      <c r="B13" s="14"/>
      <c r="C13" s="15"/>
      <c r="D13" s="16">
        <f t="shared" si="0"/>
      </c>
      <c r="E13" s="80">
        <f t="shared" si="1"/>
      </c>
      <c r="F13" s="17"/>
      <c r="G13" s="18"/>
      <c r="H13" s="13">
        <v>5</v>
      </c>
      <c r="I13" s="14"/>
      <c r="J13" s="21"/>
      <c r="K13" s="19">
        <f t="shared" si="2"/>
      </c>
      <c r="L13" s="80">
        <f t="shared" si="3"/>
      </c>
      <c r="M13" s="17"/>
      <c r="N13" s="18"/>
      <c r="O13" s="130">
        <v>3</v>
      </c>
      <c r="P13" s="124"/>
      <c r="Q13" s="136"/>
      <c r="R13" s="128">
        <f>IF(P13="","",IF(Q13="#",VLOOKUP(P13,matrice_diff,2,FALSE),IF(Q13="O",VLOOKUP(P13,matrice_diff,3,FALSE),IF(Q13="&lt;",VLOOKUP(P13,matrice_diff,4,FALSE),IF(Q13="/",VLOOKUP(P13,matrice_diff,5,FALSE),VLOOKUP(P13,matrice_diff,2,FALSE))))))</f>
      </c>
      <c r="S13" s="132">
        <f>IF(P13="","",IF(Q13="#",VLOOKUP(P13,matrice_diff,6,FALSE),IF(Q13="O",VLOOKUP(P13,matrice_diff,3,FALSE),IF(Q13="&lt;",VLOOKUP(P13,matrice_diff,4,FALSE),IF(Q13="/",VLOOKUP(P13,matrice_diff,5,FALSE),VLOOKUP(P13,matrice_diff,6,FALSE))))))</f>
      </c>
      <c r="T13" s="17"/>
      <c r="U13" s="18"/>
      <c r="V13" s="2"/>
      <c r="W13" s="2"/>
      <c r="X13" s="7"/>
      <c r="Y13" s="1"/>
      <c r="Z13" s="1"/>
      <c r="AA13" s="8"/>
      <c r="AB13" s="18"/>
      <c r="AC13" s="20"/>
      <c r="AD13" s="20"/>
      <c r="AE13" s="20"/>
      <c r="AF13" s="20"/>
      <c r="AG13" s="20"/>
      <c r="AH13" s="20"/>
      <c r="AI13" s="20"/>
      <c r="AJ13" s="50"/>
      <c r="AK13" s="20"/>
      <c r="AL13" s="20"/>
    </row>
    <row r="14" spans="1:38" ht="30" customHeight="1">
      <c r="A14" s="13">
        <v>6</v>
      </c>
      <c r="B14" s="14"/>
      <c r="C14" s="15"/>
      <c r="D14" s="19">
        <f t="shared" si="0"/>
      </c>
      <c r="E14" s="80">
        <f t="shared" si="1"/>
      </c>
      <c r="F14" s="17"/>
      <c r="G14" s="18"/>
      <c r="H14" s="13">
        <v>6</v>
      </c>
      <c r="I14" s="14"/>
      <c r="J14" s="15"/>
      <c r="K14" s="19">
        <f t="shared" si="2"/>
      </c>
      <c r="L14" s="80">
        <f t="shared" si="3"/>
      </c>
      <c r="M14" s="17"/>
      <c r="N14" s="1"/>
      <c r="O14" s="131"/>
      <c r="P14" s="125"/>
      <c r="Q14" s="137"/>
      <c r="R14" s="129"/>
      <c r="S14" s="133"/>
      <c r="T14" s="17"/>
      <c r="U14" s="18"/>
      <c r="V14" s="2"/>
      <c r="W14" s="2"/>
      <c r="X14" s="7"/>
      <c r="Y14" s="1"/>
      <c r="Z14" s="1"/>
      <c r="AA14" s="8"/>
      <c r="AB14" s="18"/>
      <c r="AC14" s="20"/>
      <c r="AD14" s="20"/>
      <c r="AE14" s="20"/>
      <c r="AF14" s="20"/>
      <c r="AG14" s="20"/>
      <c r="AH14" s="20"/>
      <c r="AI14" s="20"/>
      <c r="AJ14" s="50"/>
      <c r="AK14" s="20"/>
      <c r="AL14" s="20"/>
    </row>
    <row r="15" spans="1:38" ht="30" customHeight="1">
      <c r="A15" s="13">
        <v>7</v>
      </c>
      <c r="B15" s="14"/>
      <c r="C15" s="21"/>
      <c r="D15" s="19">
        <f t="shared" si="0"/>
      </c>
      <c r="E15" s="80">
        <f t="shared" si="1"/>
      </c>
      <c r="F15" s="17"/>
      <c r="G15" s="18"/>
      <c r="H15" s="13">
        <v>7</v>
      </c>
      <c r="I15" s="14"/>
      <c r="J15" s="21"/>
      <c r="K15" s="19">
        <f t="shared" si="2"/>
      </c>
      <c r="L15" s="80">
        <f t="shared" si="3"/>
      </c>
      <c r="M15" s="17"/>
      <c r="N15" s="1"/>
      <c r="O15" s="22"/>
      <c r="P15" s="22"/>
      <c r="Q15" s="28"/>
      <c r="R15" s="31"/>
      <c r="S15" s="31"/>
      <c r="T15" s="32"/>
      <c r="U15" s="18"/>
      <c r="V15" s="2"/>
      <c r="W15" s="2"/>
      <c r="X15" s="7"/>
      <c r="Y15" s="1"/>
      <c r="Z15" s="1"/>
      <c r="AA15" s="8"/>
      <c r="AB15" s="18"/>
      <c r="AC15" s="20"/>
      <c r="AD15" s="20"/>
      <c r="AE15" s="20"/>
      <c r="AF15" s="20"/>
      <c r="AG15" s="20"/>
      <c r="AH15" s="20"/>
      <c r="AI15" s="20"/>
      <c r="AJ15" s="50"/>
      <c r="AK15" s="20"/>
      <c r="AL15" s="20"/>
    </row>
    <row r="16" spans="1:38" ht="30" customHeight="1" thickBot="1">
      <c r="A16" s="13">
        <v>8</v>
      </c>
      <c r="B16" s="14"/>
      <c r="C16" s="15"/>
      <c r="D16" s="19">
        <f t="shared" si="0"/>
      </c>
      <c r="E16" s="80">
        <f t="shared" si="1"/>
      </c>
      <c r="F16" s="17"/>
      <c r="G16" s="18"/>
      <c r="H16" s="13">
        <v>8</v>
      </c>
      <c r="I16" s="14"/>
      <c r="J16" s="15"/>
      <c r="K16" s="19">
        <f t="shared" si="2"/>
      </c>
      <c r="L16" s="80">
        <f t="shared" si="3"/>
      </c>
      <c r="M16" s="17"/>
      <c r="N16" s="1"/>
      <c r="O16" s="112" t="s">
        <v>155</v>
      </c>
      <c r="P16" s="112"/>
      <c r="Q16" s="112"/>
      <c r="R16" s="112"/>
      <c r="S16" s="112"/>
      <c r="T16" s="112"/>
      <c r="U16" s="18"/>
      <c r="V16" s="2"/>
      <c r="W16" s="2"/>
      <c r="X16" s="7"/>
      <c r="Y16" s="1"/>
      <c r="Z16" s="1"/>
      <c r="AA16" s="8"/>
      <c r="AB16" s="18"/>
      <c r="AC16" s="20"/>
      <c r="AD16" s="20"/>
      <c r="AE16" s="20"/>
      <c r="AF16" s="20"/>
      <c r="AG16" s="20"/>
      <c r="AH16" s="20"/>
      <c r="AI16" s="20"/>
      <c r="AJ16" s="50"/>
      <c r="AK16" s="20"/>
      <c r="AL16" s="20"/>
    </row>
    <row r="17" spans="1:38" ht="30" customHeight="1" thickBot="1">
      <c r="A17" s="22"/>
      <c r="B17" s="22"/>
      <c r="C17" s="28" t="s">
        <v>17</v>
      </c>
      <c r="D17" s="24">
        <f>SUM(D9:D16)</f>
        <v>0</v>
      </c>
      <c r="E17" s="82">
        <f>SUM(E9:E16)</f>
        <v>0</v>
      </c>
      <c r="F17" s="25"/>
      <c r="G17" s="26"/>
      <c r="H17" s="22"/>
      <c r="I17" s="27"/>
      <c r="J17" s="28" t="s">
        <v>17</v>
      </c>
      <c r="K17" s="24">
        <f>SUM(K9:K16)</f>
        <v>0</v>
      </c>
      <c r="L17" s="82">
        <f>SUM(L9:L16)</f>
        <v>0</v>
      </c>
      <c r="M17" s="29"/>
      <c r="N17" s="1"/>
      <c r="O17" s="134">
        <v>1</v>
      </c>
      <c r="P17" s="101"/>
      <c r="Q17" s="101"/>
      <c r="R17" s="101"/>
      <c r="S17" s="101"/>
      <c r="T17" s="102"/>
      <c r="U17" s="30"/>
      <c r="V17" s="2"/>
      <c r="W17" s="2"/>
      <c r="X17" s="7"/>
      <c r="Y17" s="1"/>
      <c r="Z17" s="1"/>
      <c r="AA17" s="8"/>
      <c r="AB17" s="30"/>
      <c r="AC17" s="22"/>
      <c r="AD17" s="22"/>
      <c r="AE17" s="22"/>
      <c r="AF17" s="22"/>
      <c r="AG17" s="22"/>
      <c r="AH17" s="22"/>
      <c r="AI17" s="22"/>
      <c r="AJ17" s="51"/>
      <c r="AK17" s="22"/>
      <c r="AL17" s="22"/>
    </row>
    <row r="18" spans="1:38" ht="30" customHeight="1" thickBot="1">
      <c r="A18" s="22"/>
      <c r="B18" s="22"/>
      <c r="C18" s="28"/>
      <c r="D18" s="31"/>
      <c r="E18" s="31"/>
      <c r="F18" s="32"/>
      <c r="G18" s="26"/>
      <c r="H18" s="22"/>
      <c r="I18" s="27"/>
      <c r="J18" s="33"/>
      <c r="K18" s="32"/>
      <c r="L18" s="32"/>
      <c r="M18" s="32"/>
      <c r="N18" s="1"/>
      <c r="O18" s="135"/>
      <c r="P18" s="105"/>
      <c r="Q18" s="105"/>
      <c r="R18" s="105"/>
      <c r="S18" s="105"/>
      <c r="T18" s="106"/>
      <c r="U18" s="34"/>
      <c r="V18" s="2"/>
      <c r="W18" s="2"/>
      <c r="X18" s="7"/>
      <c r="Y18" s="1"/>
      <c r="Z18" s="1"/>
      <c r="AA18" s="8"/>
      <c r="AB18" s="34"/>
      <c r="AC18" s="22"/>
      <c r="AD18" s="22"/>
      <c r="AE18" s="22"/>
      <c r="AF18" s="22"/>
      <c r="AG18" s="22"/>
      <c r="AH18" s="22"/>
      <c r="AI18" s="22"/>
      <c r="AJ18" s="51"/>
      <c r="AK18" s="22"/>
      <c r="AL18" s="22"/>
    </row>
    <row r="19" spans="1:38" ht="30" customHeight="1" thickBot="1">
      <c r="A19" s="1"/>
      <c r="B19" s="1"/>
      <c r="C19" s="1"/>
      <c r="D19" s="1"/>
      <c r="E19" s="1"/>
      <c r="F19" s="1"/>
      <c r="G19" s="1"/>
      <c r="H19" s="1"/>
      <c r="I19" s="36"/>
      <c r="J19" s="28" t="s">
        <v>46</v>
      </c>
      <c r="K19" s="37">
        <f>SUM(D17+K17)</f>
        <v>0</v>
      </c>
      <c r="L19" s="32"/>
      <c r="M19" s="1"/>
      <c r="N19" s="1"/>
      <c r="O19" s="134">
        <v>2</v>
      </c>
      <c r="P19" s="103"/>
      <c r="Q19" s="103"/>
      <c r="R19" s="103"/>
      <c r="S19" s="103"/>
      <c r="T19" s="104"/>
      <c r="U19" s="2"/>
      <c r="V19" s="2"/>
      <c r="W19" s="2"/>
      <c r="X19" s="7"/>
      <c r="Y19" s="1"/>
      <c r="Z19" s="1"/>
      <c r="AA19" s="8"/>
      <c r="AB19" s="1"/>
      <c r="AC19" s="1"/>
      <c r="AD19" s="1"/>
      <c r="AE19" s="1"/>
      <c r="AF19" s="1"/>
      <c r="AG19" s="1"/>
      <c r="AH19" s="1"/>
      <c r="AI19" s="1"/>
      <c r="AJ19" s="56"/>
      <c r="AK19" s="1"/>
      <c r="AL19" s="1"/>
    </row>
    <row r="20" spans="1:38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1"/>
      <c r="N20" s="1"/>
      <c r="O20" s="135"/>
      <c r="P20" s="105"/>
      <c r="Q20" s="105"/>
      <c r="R20" s="105"/>
      <c r="S20" s="105"/>
      <c r="T20" s="106"/>
      <c r="U20" s="2"/>
      <c r="V20" s="38" t="s">
        <v>18</v>
      </c>
      <c r="W20" s="2"/>
      <c r="AB20" s="1"/>
      <c r="AC20" s="1"/>
      <c r="AD20" s="1"/>
      <c r="AE20" s="1"/>
      <c r="AF20" s="1"/>
      <c r="AG20" s="1"/>
      <c r="AH20" s="1"/>
      <c r="AI20" s="1"/>
      <c r="AJ20" s="56"/>
      <c r="AK20" s="1"/>
      <c r="AL20" s="1"/>
    </row>
    <row r="21" spans="1:3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56"/>
      <c r="AK21" s="1"/>
      <c r="AL21" s="1"/>
    </row>
    <row r="22" spans="1:3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9"/>
      <c r="P22" s="39"/>
      <c r="Q22" s="39"/>
      <c r="R22" s="39"/>
      <c r="S22" s="39"/>
      <c r="T22" s="39"/>
      <c r="U22" s="2"/>
      <c r="V22" s="2"/>
      <c r="W22" s="2"/>
      <c r="X22" s="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56"/>
      <c r="AK22" s="1"/>
      <c r="AL22" s="1"/>
    </row>
    <row r="23" spans="1:3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9"/>
      <c r="P23" s="39"/>
      <c r="Q23" s="39"/>
      <c r="R23" s="39"/>
      <c r="S23" s="39"/>
      <c r="T23" s="39"/>
      <c r="U23" s="2"/>
      <c r="V23" s="2"/>
      <c r="W23" s="2"/>
      <c r="X23" s="7"/>
      <c r="Y23" s="1"/>
      <c r="Z23" s="1"/>
      <c r="AA23" s="8"/>
      <c r="AB23" s="1"/>
      <c r="AC23" s="1"/>
      <c r="AD23" s="1"/>
      <c r="AE23" s="1"/>
      <c r="AF23" s="1"/>
      <c r="AG23" s="1"/>
      <c r="AH23" s="1"/>
      <c r="AI23" s="1"/>
      <c r="AJ23" s="56"/>
      <c r="AK23" s="1"/>
      <c r="AL23" s="1"/>
    </row>
    <row r="24" spans="1:3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9"/>
      <c r="P24" s="39"/>
      <c r="Q24" s="39"/>
      <c r="R24" s="39"/>
      <c r="S24" s="39"/>
      <c r="T24" s="39"/>
      <c r="U24" s="2"/>
      <c r="V24" s="2"/>
      <c r="W24" s="2"/>
      <c r="X24" s="7"/>
      <c r="Y24" s="1"/>
      <c r="Z24" s="1"/>
      <c r="AA24" s="8"/>
      <c r="AB24" s="1"/>
      <c r="AC24" s="1"/>
      <c r="AD24" s="1"/>
      <c r="AE24" s="1"/>
      <c r="AF24" s="1"/>
      <c r="AG24" s="1"/>
      <c r="AH24" s="1"/>
      <c r="AI24" s="1"/>
      <c r="AJ24" s="56"/>
      <c r="AK24" s="1"/>
      <c r="AL24" s="1"/>
    </row>
    <row r="25" spans="1:38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12"/>
      <c r="Y25" s="39"/>
      <c r="Z25" s="39"/>
      <c r="AA25" s="39"/>
      <c r="AB25" s="39"/>
      <c r="AC25" s="39"/>
      <c r="AD25" s="39"/>
      <c r="AE25" s="12" t="s">
        <v>15</v>
      </c>
      <c r="AF25" s="12" t="s">
        <v>19</v>
      </c>
      <c r="AG25" s="12" t="s">
        <v>16</v>
      </c>
      <c r="AH25" s="12" t="s">
        <v>20</v>
      </c>
      <c r="AI25" s="76" t="s">
        <v>120</v>
      </c>
      <c r="AJ25" s="57"/>
      <c r="AK25" s="39"/>
      <c r="AL25" s="40"/>
    </row>
    <row r="26" spans="1:38" ht="12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12"/>
      <c r="Y26" s="39"/>
      <c r="Z26" s="39"/>
      <c r="AA26" s="39"/>
      <c r="AB26" s="39"/>
      <c r="AC26" s="39"/>
      <c r="AD26" s="58" t="s">
        <v>22</v>
      </c>
      <c r="AE26" s="59">
        <v>0.1</v>
      </c>
      <c r="AF26" s="60" t="s">
        <v>114</v>
      </c>
      <c r="AG26" s="60" t="s">
        <v>114</v>
      </c>
      <c r="AH26" s="60" t="s">
        <v>114</v>
      </c>
      <c r="AI26" s="59">
        <v>0.2</v>
      </c>
      <c r="AJ26" s="61" t="s">
        <v>23</v>
      </c>
      <c r="AK26" s="39"/>
      <c r="AL26" s="40" t="s">
        <v>19</v>
      </c>
    </row>
    <row r="27" spans="1:38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12"/>
      <c r="Y27" s="39"/>
      <c r="Z27" s="39"/>
      <c r="AA27" s="39"/>
      <c r="AB27" s="39"/>
      <c r="AC27" s="39"/>
      <c r="AD27" s="58" t="s">
        <v>24</v>
      </c>
      <c r="AE27" s="59">
        <v>0.1</v>
      </c>
      <c r="AF27" s="60" t="s">
        <v>114</v>
      </c>
      <c r="AG27" s="60" t="s">
        <v>114</v>
      </c>
      <c r="AH27" s="60" t="s">
        <v>114</v>
      </c>
      <c r="AI27" s="59">
        <v>0.2</v>
      </c>
      <c r="AJ27" s="61" t="s">
        <v>25</v>
      </c>
      <c r="AK27" s="39"/>
      <c r="AL27" s="40" t="s">
        <v>16</v>
      </c>
    </row>
    <row r="28" spans="1:38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12"/>
      <c r="Y28" s="39"/>
      <c r="Z28" s="39"/>
      <c r="AA28" s="39"/>
      <c r="AB28" s="39"/>
      <c r="AC28" s="39"/>
      <c r="AD28" s="58" t="s">
        <v>27</v>
      </c>
      <c r="AE28" s="59">
        <v>0.1</v>
      </c>
      <c r="AF28" s="60" t="s">
        <v>114</v>
      </c>
      <c r="AG28" s="60" t="s">
        <v>114</v>
      </c>
      <c r="AH28" s="60" t="s">
        <v>114</v>
      </c>
      <c r="AI28" s="59">
        <v>0.2</v>
      </c>
      <c r="AJ28" s="61" t="s">
        <v>5</v>
      </c>
      <c r="AK28" s="39"/>
      <c r="AL28" s="40" t="s">
        <v>20</v>
      </c>
    </row>
    <row r="29" spans="1:3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12"/>
      <c r="Y29" s="9"/>
      <c r="Z29" s="9"/>
      <c r="AA29" s="39"/>
      <c r="AB29" s="39"/>
      <c r="AC29" s="39"/>
      <c r="AD29" s="58" t="s">
        <v>29</v>
      </c>
      <c r="AE29" s="77">
        <v>0.5</v>
      </c>
      <c r="AF29" s="60" t="s">
        <v>114</v>
      </c>
      <c r="AG29" s="60" t="s">
        <v>114</v>
      </c>
      <c r="AH29" s="60" t="s">
        <v>114</v>
      </c>
      <c r="AI29" s="59">
        <v>0.3</v>
      </c>
      <c r="AJ29" s="61" t="s">
        <v>30</v>
      </c>
      <c r="AK29" s="39"/>
      <c r="AL29" s="39"/>
    </row>
    <row r="30" spans="1:3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9"/>
      <c r="P30" s="9"/>
      <c r="Q30" s="9"/>
      <c r="R30" s="9"/>
      <c r="S30" s="9"/>
      <c r="T30" s="9"/>
      <c r="U30" s="39"/>
      <c r="V30" s="39"/>
      <c r="W30" s="39"/>
      <c r="X30" s="12"/>
      <c r="Y30" s="9"/>
      <c r="Z30" s="9"/>
      <c r="AA30" s="39"/>
      <c r="AB30" s="39"/>
      <c r="AC30" s="39"/>
      <c r="AD30" s="62" t="s">
        <v>31</v>
      </c>
      <c r="AE30" s="63" t="s">
        <v>32</v>
      </c>
      <c r="AF30" s="63" t="s">
        <v>32</v>
      </c>
      <c r="AG30" s="63" t="s">
        <v>32</v>
      </c>
      <c r="AH30" s="63" t="s">
        <v>32</v>
      </c>
      <c r="AI30" s="63" t="s">
        <v>32</v>
      </c>
      <c r="AJ30" s="64"/>
      <c r="AK30" s="39"/>
      <c r="AL30" s="39"/>
    </row>
    <row r="31" spans="1:3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9"/>
      <c r="P31" s="9"/>
      <c r="Q31" s="9"/>
      <c r="R31" s="9"/>
      <c r="S31" s="9"/>
      <c r="T31" s="9"/>
      <c r="U31" s="39"/>
      <c r="V31" s="39"/>
      <c r="W31" s="39"/>
      <c r="X31" s="12"/>
      <c r="Y31" s="9"/>
      <c r="Z31" s="9"/>
      <c r="AA31" s="39"/>
      <c r="AB31" s="39"/>
      <c r="AC31" s="39"/>
      <c r="AD31" s="65" t="s">
        <v>33</v>
      </c>
      <c r="AE31" s="66" t="s">
        <v>113</v>
      </c>
      <c r="AF31" s="66">
        <v>0.5</v>
      </c>
      <c r="AG31" s="66">
        <v>0.6</v>
      </c>
      <c r="AH31" s="66">
        <v>0.6</v>
      </c>
      <c r="AI31" s="66" t="s">
        <v>113</v>
      </c>
      <c r="AJ31" s="67" t="s">
        <v>34</v>
      </c>
      <c r="AK31" s="39"/>
      <c r="AL31" s="39"/>
    </row>
    <row r="32" spans="1:38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9"/>
      <c r="P32" s="9"/>
      <c r="Q32" s="9"/>
      <c r="R32" s="9"/>
      <c r="S32" s="9"/>
      <c r="T32" s="9"/>
      <c r="U32" s="39"/>
      <c r="V32" s="39"/>
      <c r="W32" s="39"/>
      <c r="X32" s="12"/>
      <c r="Y32" s="9"/>
      <c r="Z32" s="9"/>
      <c r="AA32" s="39"/>
      <c r="AB32" s="39"/>
      <c r="AC32" s="39"/>
      <c r="AD32" s="65" t="s">
        <v>35</v>
      </c>
      <c r="AE32" s="66" t="s">
        <v>113</v>
      </c>
      <c r="AF32" s="66">
        <v>0.6</v>
      </c>
      <c r="AG32" s="66">
        <v>0.7</v>
      </c>
      <c r="AH32" s="60">
        <v>0.7</v>
      </c>
      <c r="AI32" s="66" t="s">
        <v>113</v>
      </c>
      <c r="AJ32" s="67" t="s">
        <v>36</v>
      </c>
      <c r="AK32" s="39"/>
      <c r="AL32" s="39"/>
    </row>
    <row r="33" spans="1:38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1"/>
      <c r="V33" s="41"/>
      <c r="W33" s="41"/>
      <c r="X33" s="42"/>
      <c r="AA33" s="9"/>
      <c r="AB33" s="9"/>
      <c r="AC33" s="9"/>
      <c r="AD33" s="65" t="s">
        <v>53</v>
      </c>
      <c r="AE33" s="66">
        <v>0.4</v>
      </c>
      <c r="AF33" s="60" t="s">
        <v>114</v>
      </c>
      <c r="AG33" s="60" t="s">
        <v>114</v>
      </c>
      <c r="AH33" s="60" t="s">
        <v>114</v>
      </c>
      <c r="AI33" s="66">
        <v>0.4</v>
      </c>
      <c r="AJ33" s="67" t="s">
        <v>54</v>
      </c>
      <c r="AK33" s="9"/>
      <c r="AL33" s="9"/>
    </row>
    <row r="34" spans="1:38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1"/>
      <c r="V34" s="41"/>
      <c r="W34" s="41"/>
      <c r="X34" s="42"/>
      <c r="AA34" s="9"/>
      <c r="AB34" s="9"/>
      <c r="AC34" s="9"/>
      <c r="AD34" s="65" t="s">
        <v>37</v>
      </c>
      <c r="AE34" s="78">
        <v>1.3</v>
      </c>
      <c r="AF34" s="60" t="s">
        <v>114</v>
      </c>
      <c r="AG34" s="60" t="s">
        <v>114</v>
      </c>
      <c r="AH34" s="60" t="s">
        <v>114</v>
      </c>
      <c r="AI34" s="66">
        <v>0.8</v>
      </c>
      <c r="AJ34" s="67" t="s">
        <v>110</v>
      </c>
      <c r="AK34" s="9"/>
      <c r="AL34" s="9"/>
    </row>
    <row r="35" spans="1:3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1"/>
      <c r="V35" s="41"/>
      <c r="W35" s="41"/>
      <c r="X35" s="42"/>
      <c r="AA35" s="9"/>
      <c r="AB35" s="9"/>
      <c r="AC35" s="9"/>
      <c r="AD35" s="65" t="s">
        <v>55</v>
      </c>
      <c r="AE35" s="78">
        <v>1.5</v>
      </c>
      <c r="AF35" s="60" t="s">
        <v>114</v>
      </c>
      <c r="AG35" s="60" t="s">
        <v>114</v>
      </c>
      <c r="AH35" s="60" t="s">
        <v>114</v>
      </c>
      <c r="AI35" s="66">
        <v>1</v>
      </c>
      <c r="AJ35" s="67" t="s">
        <v>54</v>
      </c>
      <c r="AK35" s="9"/>
      <c r="AL35" s="9"/>
    </row>
    <row r="36" spans="1:3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1"/>
      <c r="V36" s="41"/>
      <c r="W36" s="41"/>
      <c r="X36" s="42"/>
      <c r="AA36" s="9"/>
      <c r="AB36" s="9"/>
      <c r="AC36" s="9"/>
      <c r="AD36" s="65" t="s">
        <v>57</v>
      </c>
      <c r="AE36" s="78">
        <v>1.7</v>
      </c>
      <c r="AF36" s="60" t="s">
        <v>114</v>
      </c>
      <c r="AG36" s="60" t="s">
        <v>114</v>
      </c>
      <c r="AH36" s="60" t="s">
        <v>114</v>
      </c>
      <c r="AI36" s="66">
        <v>1.2</v>
      </c>
      <c r="AJ36" s="67" t="s">
        <v>56</v>
      </c>
      <c r="AK36" s="9"/>
      <c r="AL36" s="9"/>
    </row>
    <row r="37" spans="1:3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1"/>
      <c r="V37" s="41"/>
      <c r="W37" s="41"/>
      <c r="X37" s="42"/>
      <c r="AA37" s="9"/>
      <c r="AB37" s="9"/>
      <c r="AC37" s="9"/>
      <c r="AD37" s="65" t="s">
        <v>59</v>
      </c>
      <c r="AE37" s="78">
        <v>1.9</v>
      </c>
      <c r="AF37" s="60" t="s">
        <v>114</v>
      </c>
      <c r="AG37" s="60" t="s">
        <v>114</v>
      </c>
      <c r="AH37" s="60" t="s">
        <v>114</v>
      </c>
      <c r="AI37" s="66">
        <v>1.4</v>
      </c>
      <c r="AJ37" s="67" t="s">
        <v>58</v>
      </c>
      <c r="AK37" s="9"/>
      <c r="AL37" s="9"/>
    </row>
    <row r="38" spans="1:3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1"/>
      <c r="V38" s="41"/>
      <c r="W38" s="41"/>
      <c r="X38" s="42"/>
      <c r="AA38" s="9"/>
      <c r="AB38" s="9"/>
      <c r="AC38" s="9"/>
      <c r="AD38" s="65" t="s">
        <v>61</v>
      </c>
      <c r="AE38" s="78">
        <v>2.2</v>
      </c>
      <c r="AF38" s="60" t="s">
        <v>114</v>
      </c>
      <c r="AG38" s="60" t="s">
        <v>114</v>
      </c>
      <c r="AH38" s="60" t="s">
        <v>114</v>
      </c>
      <c r="AI38" s="66">
        <v>1.7</v>
      </c>
      <c r="AJ38" s="67" t="s">
        <v>60</v>
      </c>
      <c r="AK38" s="9"/>
      <c r="AL38" s="9"/>
    </row>
    <row r="39" spans="1:3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1"/>
      <c r="V39" s="41"/>
      <c r="W39" s="41"/>
      <c r="X39" s="42"/>
      <c r="AA39" s="9"/>
      <c r="AB39" s="9"/>
      <c r="AC39" s="9"/>
      <c r="AD39" s="65" t="s">
        <v>38</v>
      </c>
      <c r="AE39" s="78">
        <v>1.4</v>
      </c>
      <c r="AF39" s="60" t="s">
        <v>114</v>
      </c>
      <c r="AG39" s="60" t="s">
        <v>114</v>
      </c>
      <c r="AH39" s="60" t="s">
        <v>114</v>
      </c>
      <c r="AI39" s="66">
        <v>0.9</v>
      </c>
      <c r="AJ39" s="67" t="s">
        <v>62</v>
      </c>
      <c r="AK39" s="9"/>
      <c r="AL39" s="9"/>
    </row>
    <row r="40" spans="1:3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1"/>
      <c r="V40" s="41"/>
      <c r="W40" s="41"/>
      <c r="X40" s="42"/>
      <c r="AA40" s="9"/>
      <c r="AB40" s="9"/>
      <c r="AC40" s="9"/>
      <c r="AD40" s="65" t="s">
        <v>63</v>
      </c>
      <c r="AE40" s="78">
        <v>1.6</v>
      </c>
      <c r="AF40" s="66" t="s">
        <v>114</v>
      </c>
      <c r="AG40" s="66" t="s">
        <v>114</v>
      </c>
      <c r="AH40" s="60" t="s">
        <v>114</v>
      </c>
      <c r="AI40" s="66">
        <v>1.1</v>
      </c>
      <c r="AJ40" s="67" t="s">
        <v>39</v>
      </c>
      <c r="AK40" s="9"/>
      <c r="AL40" s="9"/>
    </row>
    <row r="41" spans="1:3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41"/>
      <c r="V41" s="41"/>
      <c r="W41" s="41"/>
      <c r="X41" s="42"/>
      <c r="AA41" s="9"/>
      <c r="AB41" s="9"/>
      <c r="AC41" s="9"/>
      <c r="AD41" s="65" t="s">
        <v>64</v>
      </c>
      <c r="AE41" s="78">
        <v>1.8</v>
      </c>
      <c r="AF41" s="66" t="s">
        <v>114</v>
      </c>
      <c r="AG41" s="66" t="s">
        <v>114</v>
      </c>
      <c r="AH41" s="60" t="s">
        <v>114</v>
      </c>
      <c r="AI41" s="66">
        <v>1.3</v>
      </c>
      <c r="AJ41" s="67" t="s">
        <v>40</v>
      </c>
      <c r="AK41" s="9"/>
      <c r="AL41" s="9"/>
    </row>
    <row r="42" spans="1:3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41"/>
      <c r="V42" s="41"/>
      <c r="W42" s="41"/>
      <c r="X42" s="42"/>
      <c r="AA42" s="9"/>
      <c r="AB42" s="9"/>
      <c r="AC42" s="9"/>
      <c r="AD42" s="65" t="s">
        <v>65</v>
      </c>
      <c r="AE42" s="78">
        <v>2.1</v>
      </c>
      <c r="AF42" s="66" t="s">
        <v>114</v>
      </c>
      <c r="AG42" s="66" t="s">
        <v>114</v>
      </c>
      <c r="AH42" s="60" t="s">
        <v>114</v>
      </c>
      <c r="AI42" s="66">
        <v>1.6</v>
      </c>
      <c r="AJ42" s="67" t="s">
        <v>41</v>
      </c>
      <c r="AK42" s="9"/>
      <c r="AL42" s="9"/>
    </row>
    <row r="43" spans="1:3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1"/>
      <c r="V43" s="41"/>
      <c r="W43" s="41"/>
      <c r="X43" s="42"/>
      <c r="AA43" s="9"/>
      <c r="AB43" s="9"/>
      <c r="AC43" s="9"/>
      <c r="AD43" s="65" t="s">
        <v>67</v>
      </c>
      <c r="AE43" s="78">
        <v>2.4</v>
      </c>
      <c r="AF43" s="66" t="s">
        <v>114</v>
      </c>
      <c r="AG43" s="66" t="s">
        <v>114</v>
      </c>
      <c r="AH43" s="60" t="s">
        <v>114</v>
      </c>
      <c r="AI43" s="66">
        <v>1.9</v>
      </c>
      <c r="AJ43" s="67" t="s">
        <v>66</v>
      </c>
      <c r="AK43" s="9"/>
      <c r="AL43" s="9"/>
    </row>
    <row r="44" spans="1:3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1"/>
      <c r="V44" s="41"/>
      <c r="W44" s="41"/>
      <c r="X44" s="42"/>
      <c r="AA44" s="9"/>
      <c r="AB44" s="9"/>
      <c r="AC44" s="9"/>
      <c r="AD44" s="65" t="s">
        <v>69</v>
      </c>
      <c r="AE44" s="78">
        <v>2.8</v>
      </c>
      <c r="AF44" s="66" t="s">
        <v>114</v>
      </c>
      <c r="AG44" s="66" t="s">
        <v>114</v>
      </c>
      <c r="AH44" s="60" t="s">
        <v>114</v>
      </c>
      <c r="AI44" s="66">
        <v>2.3</v>
      </c>
      <c r="AJ44" s="67" t="s">
        <v>68</v>
      </c>
      <c r="AK44" s="9"/>
      <c r="AL44" s="9"/>
    </row>
    <row r="45" spans="1:3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1"/>
      <c r="V45" s="41"/>
      <c r="W45" s="41"/>
      <c r="X45" s="42"/>
      <c r="AA45" s="9"/>
      <c r="AB45" s="9"/>
      <c r="AC45" s="9"/>
      <c r="AD45" s="62" t="s">
        <v>42</v>
      </c>
      <c r="AE45" s="63" t="s">
        <v>32</v>
      </c>
      <c r="AF45" s="63" t="s">
        <v>32</v>
      </c>
      <c r="AG45" s="63" t="s">
        <v>32</v>
      </c>
      <c r="AH45" s="63" t="s">
        <v>32</v>
      </c>
      <c r="AI45" s="63" t="s">
        <v>32</v>
      </c>
      <c r="AJ45" s="64"/>
      <c r="AK45" s="9"/>
      <c r="AL45" s="9"/>
    </row>
    <row r="46" spans="1:3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1"/>
      <c r="V46" s="41"/>
      <c r="W46" s="41"/>
      <c r="X46" s="42"/>
      <c r="AA46" s="9"/>
      <c r="AB46" s="9"/>
      <c r="AC46" s="9"/>
      <c r="AD46" s="65" t="s">
        <v>43</v>
      </c>
      <c r="AE46" s="66" t="s">
        <v>113</v>
      </c>
      <c r="AF46" s="68">
        <v>3</v>
      </c>
      <c r="AG46" s="68">
        <v>3.2</v>
      </c>
      <c r="AH46" s="68">
        <v>3.4</v>
      </c>
      <c r="AI46" s="85">
        <v>2</v>
      </c>
      <c r="AJ46" s="67" t="s">
        <v>75</v>
      </c>
      <c r="AK46" s="9"/>
      <c r="AL46" s="9"/>
    </row>
    <row r="47" spans="1:3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1"/>
      <c r="V47" s="41"/>
      <c r="W47" s="41"/>
      <c r="X47" s="42"/>
      <c r="AA47" s="9"/>
      <c r="AB47" s="9"/>
      <c r="AC47" s="9"/>
      <c r="AD47" s="65" t="s">
        <v>14</v>
      </c>
      <c r="AE47" s="66" t="s">
        <v>113</v>
      </c>
      <c r="AF47" s="60">
        <v>3.2</v>
      </c>
      <c r="AG47" s="60">
        <v>3.4</v>
      </c>
      <c r="AH47" s="68">
        <v>3.6</v>
      </c>
      <c r="AI47" s="85">
        <v>2.2</v>
      </c>
      <c r="AJ47" s="67" t="s">
        <v>76</v>
      </c>
      <c r="AK47" s="9"/>
      <c r="AL47" s="9"/>
    </row>
    <row r="48" spans="1:3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1"/>
      <c r="V48" s="41"/>
      <c r="W48" s="41"/>
      <c r="X48" s="42"/>
      <c r="AA48" s="9"/>
      <c r="AB48" s="9"/>
      <c r="AC48" s="9"/>
      <c r="AD48" s="65" t="s">
        <v>77</v>
      </c>
      <c r="AE48" s="66" t="s">
        <v>113</v>
      </c>
      <c r="AF48" s="60">
        <v>3.4</v>
      </c>
      <c r="AG48" s="60">
        <v>3.6</v>
      </c>
      <c r="AH48" s="68">
        <v>3.8</v>
      </c>
      <c r="AI48" s="85">
        <v>2.4</v>
      </c>
      <c r="AJ48" s="67" t="s">
        <v>78</v>
      </c>
      <c r="AK48" s="9"/>
      <c r="AL48" s="9"/>
    </row>
    <row r="49" spans="1:3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U49" s="41"/>
      <c r="V49" s="41"/>
      <c r="W49" s="41"/>
      <c r="X49" s="42"/>
      <c r="AA49" s="9"/>
      <c r="AB49" s="9"/>
      <c r="AC49" s="9"/>
      <c r="AD49" s="65" t="s">
        <v>79</v>
      </c>
      <c r="AE49" s="66" t="s">
        <v>113</v>
      </c>
      <c r="AF49" s="60">
        <v>3.2</v>
      </c>
      <c r="AG49" s="60">
        <v>3.4</v>
      </c>
      <c r="AH49" s="68">
        <v>3.6</v>
      </c>
      <c r="AI49" s="85">
        <v>2.2</v>
      </c>
      <c r="AJ49" s="67" t="s">
        <v>80</v>
      </c>
      <c r="AK49" s="9"/>
      <c r="AL49" s="9"/>
    </row>
    <row r="50" spans="1:3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U50" s="41"/>
      <c r="V50" s="41"/>
      <c r="W50" s="41"/>
      <c r="X50" s="42"/>
      <c r="AA50" s="9"/>
      <c r="AB50" s="9"/>
      <c r="AC50" s="9"/>
      <c r="AD50" s="65" t="s">
        <v>81</v>
      </c>
      <c r="AE50" s="66" t="s">
        <v>113</v>
      </c>
      <c r="AF50" s="60">
        <v>3.4</v>
      </c>
      <c r="AG50" s="60">
        <v>3.6</v>
      </c>
      <c r="AH50" s="68">
        <v>3.8</v>
      </c>
      <c r="AI50" s="85">
        <v>2.4</v>
      </c>
      <c r="AJ50" s="67" t="s">
        <v>82</v>
      </c>
      <c r="AK50" s="9"/>
      <c r="AL50" s="9"/>
    </row>
    <row r="51" spans="1:3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U51" s="41"/>
      <c r="V51" s="41"/>
      <c r="W51" s="41"/>
      <c r="X51" s="42"/>
      <c r="AA51" s="9"/>
      <c r="AB51" s="9"/>
      <c r="AC51" s="9"/>
      <c r="AD51" s="65" t="s">
        <v>83</v>
      </c>
      <c r="AE51" s="66" t="s">
        <v>113</v>
      </c>
      <c r="AF51" s="60">
        <v>3.4</v>
      </c>
      <c r="AG51" s="60">
        <v>3.6</v>
      </c>
      <c r="AH51" s="68">
        <v>3.8</v>
      </c>
      <c r="AI51" s="85">
        <v>2.4</v>
      </c>
      <c r="AJ51" s="67" t="s">
        <v>111</v>
      </c>
      <c r="AK51" s="9"/>
      <c r="AL51" s="9"/>
    </row>
    <row r="52" spans="30:36" ht="12.75">
      <c r="AD52" s="65" t="s">
        <v>44</v>
      </c>
      <c r="AE52" s="66" t="s">
        <v>113</v>
      </c>
      <c r="AF52" s="60">
        <v>4.2</v>
      </c>
      <c r="AG52" s="60" t="s">
        <v>114</v>
      </c>
      <c r="AH52" s="68">
        <v>4.6</v>
      </c>
      <c r="AI52" s="85">
        <v>3.2</v>
      </c>
      <c r="AJ52" s="69" t="s">
        <v>102</v>
      </c>
    </row>
    <row r="53" spans="30:36" ht="12.75">
      <c r="AD53" s="65" t="s">
        <v>84</v>
      </c>
      <c r="AE53" s="66" t="s">
        <v>113</v>
      </c>
      <c r="AF53" s="60">
        <v>4.2</v>
      </c>
      <c r="AG53" s="60">
        <v>4.4</v>
      </c>
      <c r="AH53" s="68">
        <v>4.6</v>
      </c>
      <c r="AI53" s="85">
        <v>3.2</v>
      </c>
      <c r="AJ53" s="67" t="s">
        <v>85</v>
      </c>
    </row>
    <row r="54" spans="30:36" ht="12.75">
      <c r="AD54" s="65" t="s">
        <v>86</v>
      </c>
      <c r="AE54" s="66" t="s">
        <v>113</v>
      </c>
      <c r="AF54" s="60">
        <v>4.2</v>
      </c>
      <c r="AG54" s="60">
        <v>4.4</v>
      </c>
      <c r="AH54" s="68">
        <v>4.6</v>
      </c>
      <c r="AI54" s="85">
        <v>3.2</v>
      </c>
      <c r="AJ54" s="67" t="s">
        <v>103</v>
      </c>
    </row>
    <row r="55" spans="30:36" ht="12.75">
      <c r="AD55" s="65" t="s">
        <v>87</v>
      </c>
      <c r="AE55" s="66" t="s">
        <v>113</v>
      </c>
      <c r="AF55" s="60">
        <v>4.8</v>
      </c>
      <c r="AG55" s="60" t="s">
        <v>114</v>
      </c>
      <c r="AH55" s="68">
        <v>5.2</v>
      </c>
      <c r="AI55" s="85">
        <v>4.2</v>
      </c>
      <c r="AJ55" s="69" t="s">
        <v>104</v>
      </c>
    </row>
    <row r="56" spans="30:36" ht="12.75">
      <c r="AD56" s="65" t="s">
        <v>88</v>
      </c>
      <c r="AE56" s="66" t="s">
        <v>113</v>
      </c>
      <c r="AF56" s="60">
        <v>5.4</v>
      </c>
      <c r="AG56" s="60" t="s">
        <v>114</v>
      </c>
      <c r="AH56" s="68">
        <v>5.8</v>
      </c>
      <c r="AI56" s="85">
        <v>4.4</v>
      </c>
      <c r="AJ56" s="69" t="s">
        <v>105</v>
      </c>
    </row>
    <row r="57" spans="30:36" ht="12.75">
      <c r="AD57" s="65" t="s">
        <v>89</v>
      </c>
      <c r="AE57" s="66" t="s">
        <v>113</v>
      </c>
      <c r="AF57" s="60">
        <v>5.4</v>
      </c>
      <c r="AG57" s="60" t="s">
        <v>114</v>
      </c>
      <c r="AH57" s="68">
        <v>5.8</v>
      </c>
      <c r="AI57" s="85">
        <v>4.4</v>
      </c>
      <c r="AJ57" s="69" t="s">
        <v>106</v>
      </c>
    </row>
    <row r="58" spans="30:36" ht="12.75">
      <c r="AD58" s="65" t="s">
        <v>90</v>
      </c>
      <c r="AE58" s="66" t="s">
        <v>113</v>
      </c>
      <c r="AF58" s="60">
        <v>5.4</v>
      </c>
      <c r="AG58" s="60" t="s">
        <v>114</v>
      </c>
      <c r="AH58" s="68">
        <v>5.8</v>
      </c>
      <c r="AI58" s="85">
        <v>4.4</v>
      </c>
      <c r="AJ58" s="69" t="s">
        <v>107</v>
      </c>
    </row>
    <row r="59" spans="30:36" ht="12.75">
      <c r="AD59" s="65" t="s">
        <v>91</v>
      </c>
      <c r="AE59" s="66" t="s">
        <v>113</v>
      </c>
      <c r="AF59" s="60" t="s">
        <v>114</v>
      </c>
      <c r="AG59" s="60" t="s">
        <v>114</v>
      </c>
      <c r="AH59" s="68">
        <v>7.4</v>
      </c>
      <c r="AI59" s="85">
        <v>6.4</v>
      </c>
      <c r="AJ59" s="69" t="s">
        <v>108</v>
      </c>
    </row>
  </sheetData>
  <sheetProtection formatCells="0" insertColumns="0" insertRows="0" insertHyperlinks="0" deleteColumns="0" deleteRows="0"/>
  <mergeCells count="28">
    <mergeCell ref="O16:T16"/>
    <mergeCell ref="O17:O18"/>
    <mergeCell ref="O19:O20"/>
    <mergeCell ref="O11:O12"/>
    <mergeCell ref="P11:P12"/>
    <mergeCell ref="Q11:Q12"/>
    <mergeCell ref="R11:R12"/>
    <mergeCell ref="S11:S12"/>
    <mergeCell ref="O13:O14"/>
    <mergeCell ref="P13:P14"/>
    <mergeCell ref="Q13:Q14"/>
    <mergeCell ref="R13:R14"/>
    <mergeCell ref="S13:S14"/>
    <mergeCell ref="A7:F7"/>
    <mergeCell ref="H7:M7"/>
    <mergeCell ref="O7:T7"/>
    <mergeCell ref="O9:O10"/>
    <mergeCell ref="P9:P10"/>
    <mergeCell ref="Q9:Q10"/>
    <mergeCell ref="R9:R10"/>
    <mergeCell ref="S9:S10"/>
    <mergeCell ref="B1:G2"/>
    <mergeCell ref="I1:U1"/>
    <mergeCell ref="I2:U2"/>
    <mergeCell ref="C3:G3"/>
    <mergeCell ref="Q3:U3"/>
    <mergeCell ref="C4:J4"/>
    <mergeCell ref="Q4:U4"/>
  </mergeCells>
  <dataValidations count="6">
    <dataValidation type="list" allowBlank="1" showInputMessage="1" showErrorMessage="1" sqref="C3:G3">
      <formula1>"13-14 ans,15-17 ans"</formula1>
    </dataValidation>
    <dataValidation type="list" allowBlank="1" showInputMessage="1" showErrorMessage="1" sqref="B9:B16 P9:P14 I9:I16">
      <formula1>figure</formula1>
    </dataValidation>
    <dataValidation type="list" allowBlank="1" showInputMessage="1" showErrorMessage="1" sqref="J9:J16 Q9:Q14 C9:C16">
      <formula1>position</formula1>
    </dataValidation>
    <dataValidation allowBlank="1" showErrorMessage="1" sqref="K17"/>
    <dataValidation type="list" allowBlank="1" showInputMessage="1" showErrorMessage="1" sqref="J3">
      <formula1>"F,G"</formula1>
    </dataValidation>
    <dataValidation showInputMessage="1" showErrorMessage="1" sqref="H7:M7 O7:T7 O16:T16"/>
  </dataValidations>
  <printOptions/>
  <pageMargins left="0.37" right="0.29" top="0.48" bottom="0.52" header="0.5118110236220472" footer="0.5118110236220472"/>
  <pageSetup fitToHeight="1" fitToWidth="1" horizontalDpi="1200" verticalDpi="1200" orientation="landscape" paperSize="9" scale="71" r:id="rId2"/>
  <rowBreaks count="1" manualBreakCount="1">
    <brk id="21" max="255" man="1"/>
  </rowBreaks>
  <colBreaks count="1" manualBreakCount="1">
    <brk id="2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>NGUYEN-BA Elise</Manager>
  <Company>Freeland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carte de compétition TU</dc:title>
  <dc:subject/>
  <dc:creator>NGUYEN-BA Elise</dc:creator>
  <cp:keywords>carte compétition Tumbling</cp:keywords>
  <dc:description>v2  2015
elise.nguyenba@free.fr</dc:description>
  <cp:lastModifiedBy>Marion</cp:lastModifiedBy>
  <cp:lastPrinted>2017-02-09T18:01:20Z</cp:lastPrinted>
  <dcterms:created xsi:type="dcterms:W3CDTF">2006-09-26T13:24:22Z</dcterms:created>
  <dcterms:modified xsi:type="dcterms:W3CDTF">2017-03-02T14:32:19Z</dcterms:modified>
  <cp:category>carte de compétition TU</cp:category>
  <cp:version/>
  <cp:contentType/>
  <cp:contentStatus/>
</cp:coreProperties>
</file>